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720" windowHeight="7140" tabRatio="601" activeTab="1"/>
  </bookViews>
  <sheets>
    <sheet name="Resultat og Balanse" sheetId="1" r:id="rId1"/>
    <sheet name="bevegelser" sheetId="2" r:id="rId2"/>
    <sheet name="Transitoriske poster" sheetId="3" r:id="rId3"/>
  </sheets>
  <definedNames>
    <definedName name="_xlnm.Print_Area" localSheetId="1">'bevegelser'!$A:$I</definedName>
    <definedName name="_xlnm.Print_Area" localSheetId="0">'Resultat og Balanse'!$A$1:$G$47</definedName>
    <definedName name="_xlnm.Print_Area" localSheetId="2">'Transitoriske poster'!$A$1:$G$15</definedName>
    <definedName name="_xlnm.Print_Titles" localSheetId="1">'bevegelser'!$A:$B,'bevegelser'!$1:$4</definedName>
  </definedNames>
  <calcPr fullCalcOnLoad="1"/>
</workbook>
</file>

<file path=xl/sharedStrings.xml><?xml version="1.0" encoding="utf-8"?>
<sst xmlns="http://schemas.openxmlformats.org/spreadsheetml/2006/main" count="238" uniqueCount="126">
  <si>
    <t>Bilags</t>
  </si>
  <si>
    <t>Tekst</t>
  </si>
  <si>
    <t xml:space="preserve">        Påløpne inntekter</t>
  </si>
  <si>
    <t xml:space="preserve">     Påløpne kostnader</t>
  </si>
  <si>
    <t>Inntekter</t>
  </si>
  <si>
    <t>Kontroll</t>
  </si>
  <si>
    <t>nr.</t>
  </si>
  <si>
    <t>Inn</t>
  </si>
  <si>
    <t>Ut</t>
  </si>
  <si>
    <t>Debet</t>
  </si>
  <si>
    <t>Kredit</t>
  </si>
  <si>
    <t xml:space="preserve">  IB - Saldo</t>
  </si>
  <si>
    <t xml:space="preserve"> UB - Saldo</t>
  </si>
  <si>
    <t>Utgifter</t>
  </si>
  <si>
    <t>Regnskapet revidert og funnet i orden</t>
  </si>
  <si>
    <t xml:space="preserve">                  Kasse</t>
  </si>
  <si>
    <t>Kasse</t>
  </si>
  <si>
    <t xml:space="preserve"> Påløpne kostnader</t>
  </si>
  <si>
    <t xml:space="preserve"> Eksterne Lån</t>
  </si>
  <si>
    <t>Haugaland Bridgekrets</t>
  </si>
  <si>
    <t xml:space="preserve">            Turneringer</t>
  </si>
  <si>
    <t xml:space="preserve">      Materiell / Kuponger</t>
  </si>
  <si>
    <t xml:space="preserve">             Håndbok</t>
  </si>
  <si>
    <t xml:space="preserve">            Postbanken</t>
  </si>
  <si>
    <t xml:space="preserve">        Storebrand Bank</t>
  </si>
  <si>
    <t>Postbanken</t>
  </si>
  <si>
    <t>revisor</t>
  </si>
  <si>
    <t xml:space="preserve">        Renter / Gebyrer</t>
  </si>
  <si>
    <t xml:space="preserve">        Styregodtgjørsle</t>
  </si>
  <si>
    <t xml:space="preserve">                  Porto</t>
  </si>
  <si>
    <t xml:space="preserve">   Tingrepresentasjon</t>
  </si>
  <si>
    <t>Seriemesterskapet</t>
  </si>
  <si>
    <t>Andre turneringer</t>
  </si>
  <si>
    <t>Materiell / Kuponger</t>
  </si>
  <si>
    <t>Porto</t>
  </si>
  <si>
    <t>Styregodtgjørsler</t>
  </si>
  <si>
    <t>Håndbok</t>
  </si>
  <si>
    <t>Renter og gebyrer</t>
  </si>
  <si>
    <t>Rekvisita og utstyr</t>
  </si>
  <si>
    <t>Diverse annet</t>
  </si>
  <si>
    <t>AKTIVA</t>
  </si>
  <si>
    <t>PASSIVA</t>
  </si>
  <si>
    <t>Tingrepresentasjon</t>
  </si>
  <si>
    <t xml:space="preserve">  _______________________   </t>
  </si>
  <si>
    <t>_______________________</t>
  </si>
  <si>
    <t xml:space="preserve">  ________________________</t>
  </si>
  <si>
    <t>_________________________</t>
  </si>
  <si>
    <t xml:space="preserve">      Helge Svendsen - kasserer</t>
  </si>
  <si>
    <t xml:space="preserve">  Andre turneringer</t>
  </si>
  <si>
    <t xml:space="preserve">         Kurs / opplæring</t>
  </si>
  <si>
    <t>Kurs / Opplæring</t>
  </si>
  <si>
    <t xml:space="preserve">        Rekvisita / Utstyr</t>
  </si>
  <si>
    <t xml:space="preserve">        Diverse annet</t>
  </si>
  <si>
    <t xml:space="preserve">        Kontigenter</t>
  </si>
  <si>
    <t>Kontigenter</t>
  </si>
  <si>
    <t>Diverse støtte NBF / Fylke</t>
  </si>
  <si>
    <t xml:space="preserve">  Diverse støtte NBF o.l</t>
  </si>
  <si>
    <t xml:space="preserve"> </t>
  </si>
  <si>
    <t>Tilgodehavende</t>
  </si>
  <si>
    <t>Overskudd</t>
  </si>
  <si>
    <t xml:space="preserve"> Egenkapital 01.01</t>
  </si>
  <si>
    <t xml:space="preserve">            Egenkapital</t>
  </si>
  <si>
    <t>Totale kostnader</t>
  </si>
  <si>
    <t>Totale inntekter</t>
  </si>
  <si>
    <t xml:space="preserve">      Seriemesterskapet</t>
  </si>
  <si>
    <t>Bilags nr.</t>
  </si>
  <si>
    <t xml:space="preserve">  Påløpne inntekter</t>
  </si>
  <si>
    <t>Spesifikasjon over konto for Påløpne kostnader og inntekter</t>
  </si>
  <si>
    <t>Pos,</t>
  </si>
  <si>
    <t xml:space="preserve"> Skyldige kostnader</t>
  </si>
  <si>
    <t xml:space="preserve"> Årsresultat</t>
  </si>
  <si>
    <t xml:space="preserve">  Diverse støtte NBF / Fylke</t>
  </si>
  <si>
    <t xml:space="preserve">  Seriemesterskapet</t>
  </si>
  <si>
    <t xml:space="preserve">  Tingrepresentasjon</t>
  </si>
  <si>
    <t xml:space="preserve">  Materiell / Kuponger</t>
  </si>
  <si>
    <t xml:space="preserve">  Håndbok</t>
  </si>
  <si>
    <t xml:space="preserve">  Renter og gebyrer</t>
  </si>
  <si>
    <t xml:space="preserve">  Kontigenter</t>
  </si>
  <si>
    <t xml:space="preserve">  Rekvisita og utstyr</t>
  </si>
  <si>
    <t xml:space="preserve">  Kurs / Opplæring</t>
  </si>
  <si>
    <t>Diverse lotteri</t>
  </si>
  <si>
    <t xml:space="preserve">  Diverse annet</t>
  </si>
  <si>
    <t>Budsjett</t>
  </si>
  <si>
    <t xml:space="preserve">  Styremøter</t>
  </si>
  <si>
    <t xml:space="preserve">  Porto</t>
  </si>
  <si>
    <t xml:space="preserve">  Styregodtgjørsler</t>
  </si>
  <si>
    <t>styregodtgjørelser</t>
  </si>
  <si>
    <t>husleier</t>
  </si>
  <si>
    <t>Bengt Sørensen</t>
  </si>
  <si>
    <t>Leif Karsten Hausken</t>
  </si>
  <si>
    <t xml:space="preserve">påmeldinger </t>
  </si>
  <si>
    <t>Kretspoeng</t>
  </si>
  <si>
    <t>Innskudd</t>
  </si>
  <si>
    <t>Divisjon</t>
  </si>
  <si>
    <t>Husleie</t>
  </si>
  <si>
    <t>grasrota</t>
  </si>
  <si>
    <t>kontingent</t>
  </si>
  <si>
    <t>Hjemmeside</t>
  </si>
  <si>
    <t>divisjon</t>
  </si>
  <si>
    <t>Lagserien</t>
  </si>
  <si>
    <t>KM par</t>
  </si>
  <si>
    <t>Påmeldinger</t>
  </si>
  <si>
    <t>Transistoriske poster</t>
  </si>
  <si>
    <t xml:space="preserve">                             Resultat 2014</t>
  </si>
  <si>
    <t xml:space="preserve">                             Balanse 2014</t>
  </si>
  <si>
    <t>Bilagsregistrering 2014</t>
  </si>
  <si>
    <t>Grasrota, norsk tipping</t>
  </si>
  <si>
    <t xml:space="preserve">  Grasrota, Norsk tipping</t>
  </si>
  <si>
    <t>Brønnøysund registrene</t>
  </si>
  <si>
    <t>Kretsledermøte</t>
  </si>
  <si>
    <t>Kortlegging</t>
  </si>
  <si>
    <t>NM par</t>
  </si>
  <si>
    <t>Bridgeting</t>
  </si>
  <si>
    <t>Arrangement støtte</t>
  </si>
  <si>
    <t>Internett</t>
  </si>
  <si>
    <t>renter</t>
  </si>
  <si>
    <t>Km mix</t>
  </si>
  <si>
    <t>Diverse</t>
  </si>
  <si>
    <t>Reisestøtte NM par</t>
  </si>
  <si>
    <t>styret</t>
  </si>
  <si>
    <t>påsketurnering</t>
  </si>
  <si>
    <t>Haugalandscupen</t>
  </si>
  <si>
    <t>rekvisita</t>
  </si>
  <si>
    <t>Printerkjøp</t>
  </si>
  <si>
    <t>Hjemmeside internett</t>
  </si>
  <si>
    <t>FP Haugalandscup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</si>
</sst>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* #,##0_);_(* \(#,##0\);_(* &quot;-&quot;??_);_(@_)"/>
  </numFmts>
  <fonts count="51">
    <font>
      <sz val="12"/>
      <name val="Arial"/>
      <family val="0"/>
    </font>
    <font>
      <sz val="10"/>
      <name val="Arial"/>
      <family val="0"/>
    </font>
    <font>
      <b/>
      <sz val="24"/>
      <name val="Arial"/>
      <family val="0"/>
    </font>
    <font>
      <b/>
      <sz val="18"/>
      <name val="Times New Roman"/>
      <family val="0"/>
    </font>
    <font>
      <b/>
      <sz val="12"/>
      <name val="Arial"/>
      <family val="0"/>
    </font>
    <font>
      <b/>
      <i/>
      <sz val="24"/>
      <name val="Arial"/>
      <family val="0"/>
    </font>
    <font>
      <sz val="32"/>
      <name val="Arial"/>
      <family val="0"/>
    </font>
    <font>
      <sz val="48"/>
      <name val="Arial"/>
      <family val="0"/>
    </font>
    <font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1" fillId="0" borderId="0">
      <alignment/>
      <protection/>
    </xf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center"/>
    </xf>
    <xf numFmtId="39" fontId="4" fillId="0" borderId="18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9" fontId="4" fillId="0" borderId="2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9" fontId="0" fillId="0" borderId="17" xfId="0" applyNumberFormat="1" applyBorder="1" applyAlignment="1" applyProtection="1">
      <alignment/>
      <protection/>
    </xf>
    <xf numFmtId="0" fontId="4" fillId="0" borderId="12" xfId="0" applyFont="1" applyBorder="1" applyAlignment="1">
      <alignment/>
    </xf>
    <xf numFmtId="39" fontId="4" fillId="0" borderId="19" xfId="0" applyNumberFormat="1" applyFont="1" applyBorder="1" applyAlignment="1" applyProtection="1">
      <alignment/>
      <protection/>
    </xf>
    <xf numFmtId="39" fontId="4" fillId="0" borderId="20" xfId="0" applyNumberFormat="1" applyFont="1" applyBorder="1" applyAlignment="1" applyProtection="1">
      <alignment/>
      <protection/>
    </xf>
    <xf numFmtId="39" fontId="4" fillId="0" borderId="17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9" fontId="0" fillId="0" borderId="19" xfId="0" applyNumberFormat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0" fontId="0" fillId="0" borderId="24" xfId="0" applyBorder="1" applyAlignment="1">
      <alignment horizontal="center"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9" fontId="0" fillId="0" borderId="0" xfId="0" applyNumberFormat="1" applyBorder="1" applyAlignment="1" applyProtection="1">
      <alignment/>
      <protection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39" fontId="0" fillId="35" borderId="27" xfId="0" applyNumberFormat="1" applyFill="1" applyBorder="1" applyAlignment="1" applyProtection="1">
      <alignment/>
      <protection/>
    </xf>
    <xf numFmtId="39" fontId="0" fillId="35" borderId="28" xfId="0" applyNumberFormat="1" applyFill="1" applyBorder="1" applyAlignment="1" applyProtection="1">
      <alignment/>
      <protection/>
    </xf>
    <xf numFmtId="0" fontId="8" fillId="35" borderId="1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36" borderId="31" xfId="0" applyFill="1" applyBorder="1" applyAlignment="1">
      <alignment/>
    </xf>
    <xf numFmtId="39" fontId="0" fillId="34" borderId="27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35" borderId="3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11" fillId="35" borderId="16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4" borderId="13" xfId="0" applyFill="1" applyBorder="1" applyAlignment="1">
      <alignment/>
    </xf>
    <xf numFmtId="39" fontId="4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0" fontId="13" fillId="0" borderId="0" xfId="43" applyFont="1">
      <alignment/>
      <protection/>
    </xf>
    <xf numFmtId="0" fontId="1" fillId="0" borderId="0" xfId="43">
      <alignment/>
      <protection/>
    </xf>
    <xf numFmtId="0" fontId="13" fillId="35" borderId="0" xfId="43" applyFont="1" applyFill="1" applyAlignment="1">
      <alignment horizontal="center"/>
      <protection/>
    </xf>
    <xf numFmtId="0" fontId="12" fillId="35" borderId="33" xfId="43" applyFont="1" applyFill="1" applyBorder="1" applyAlignment="1">
      <alignment vertical="center"/>
      <protection/>
    </xf>
    <xf numFmtId="0" fontId="14" fillId="35" borderId="34" xfId="43" applyFont="1" applyFill="1" applyBorder="1" applyAlignment="1">
      <alignment vertical="center"/>
      <protection/>
    </xf>
    <xf numFmtId="171" fontId="15" fillId="0" borderId="0" xfId="54" applyFont="1" applyAlignment="1">
      <alignment/>
    </xf>
    <xf numFmtId="175" fontId="12" fillId="0" borderId="0" xfId="54" applyNumberFormat="1" applyFont="1" applyAlignment="1">
      <alignment horizontal="center"/>
    </xf>
    <xf numFmtId="171" fontId="15" fillId="0" borderId="35" xfId="54" applyFont="1" applyBorder="1" applyAlignment="1">
      <alignment/>
    </xf>
    <xf numFmtId="171" fontId="15" fillId="35" borderId="36" xfId="54" applyFont="1" applyFill="1" applyBorder="1" applyAlignment="1">
      <alignment/>
    </xf>
    <xf numFmtId="175" fontId="12" fillId="0" borderId="0" xfId="54" applyNumberFormat="1" applyFont="1" applyBorder="1" applyAlignment="1">
      <alignment horizontal="center"/>
    </xf>
    <xf numFmtId="171" fontId="1" fillId="0" borderId="0" xfId="54" applyAlignment="1">
      <alignment/>
    </xf>
    <xf numFmtId="0" fontId="4" fillId="34" borderId="37" xfId="43" applyFont="1" applyFill="1" applyBorder="1" applyAlignment="1">
      <alignment horizontal="center" vertical="center"/>
      <protection/>
    </xf>
    <xf numFmtId="3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9" fontId="4" fillId="0" borderId="14" xfId="0" applyNumberFormat="1" applyFont="1" applyBorder="1" applyAlignment="1" applyProtection="1">
      <alignment/>
      <protection/>
    </xf>
    <xf numFmtId="39" fontId="4" fillId="34" borderId="27" xfId="0" applyNumberFormat="1" applyFont="1" applyFill="1" applyBorder="1" applyAlignment="1" applyProtection="1">
      <alignment/>
      <protection/>
    </xf>
    <xf numFmtId="39" fontId="0" fillId="34" borderId="27" xfId="0" applyNumberFormat="1" applyFont="1" applyFill="1" applyBorder="1" applyAlignment="1" applyProtection="1">
      <alignment/>
      <protection/>
    </xf>
    <xf numFmtId="39" fontId="4" fillId="36" borderId="0" xfId="0" applyNumberFormat="1" applyFont="1" applyFill="1" applyAlignment="1" applyProtection="1">
      <alignment/>
      <protection/>
    </xf>
    <xf numFmtId="0" fontId="4" fillId="36" borderId="0" xfId="0" applyFont="1" applyFill="1" applyAlignment="1">
      <alignment/>
    </xf>
    <xf numFmtId="39" fontId="4" fillId="36" borderId="14" xfId="0" applyNumberFormat="1" applyFont="1" applyFill="1" applyBorder="1" applyAlignment="1" applyProtection="1">
      <alignment/>
      <protection/>
    </xf>
    <xf numFmtId="39" fontId="16" fillId="35" borderId="0" xfId="0" applyNumberFormat="1" applyFont="1" applyFill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0" fontId="16" fillId="35" borderId="0" xfId="0" applyFont="1" applyFill="1" applyAlignment="1">
      <alignment/>
    </xf>
    <xf numFmtId="0" fontId="1" fillId="0" borderId="0" xfId="43" applyFont="1">
      <alignment/>
      <protection/>
    </xf>
    <xf numFmtId="0" fontId="0" fillId="36" borderId="38" xfId="0" applyFill="1" applyBorder="1" applyAlignment="1">
      <alignment/>
    </xf>
    <xf numFmtId="175" fontId="14" fillId="0" borderId="0" xfId="54" applyNumberFormat="1" applyFont="1" applyAlignment="1">
      <alignment horizontal="center"/>
    </xf>
    <xf numFmtId="0" fontId="14" fillId="0" borderId="0" xfId="43" applyFont="1">
      <alignment/>
      <protection/>
    </xf>
    <xf numFmtId="2" fontId="14" fillId="0" borderId="0" xfId="43" applyNumberFormat="1" applyFont="1">
      <alignment/>
      <protection/>
    </xf>
    <xf numFmtId="1" fontId="14" fillId="0" borderId="0" xfId="43" applyNumberFormat="1" applyFont="1" applyAlignment="1">
      <alignment horizontal="center"/>
      <protection/>
    </xf>
    <xf numFmtId="171" fontId="12" fillId="0" borderId="0" xfId="54" applyFont="1" applyAlignment="1">
      <alignment/>
    </xf>
    <xf numFmtId="2" fontId="12" fillId="0" borderId="0" xfId="54" applyNumberFormat="1" applyFont="1" applyAlignment="1">
      <alignment/>
    </xf>
    <xf numFmtId="1" fontId="14" fillId="0" borderId="0" xfId="54" applyNumberFormat="1" applyFont="1" applyAlignment="1">
      <alignment horizontal="center"/>
    </xf>
    <xf numFmtId="175" fontId="14" fillId="0" borderId="0" xfId="54" applyNumberFormat="1" applyFont="1" applyAlignment="1">
      <alignment horizontal="center"/>
    </xf>
    <xf numFmtId="0" fontId="14" fillId="0" borderId="0" xfId="0" applyFont="1" applyAlignment="1">
      <alignment/>
    </xf>
    <xf numFmtId="171" fontId="12" fillId="0" borderId="0" xfId="54" applyFont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Ark1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Tusenskille_Ark1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46"/>
  <sheetViews>
    <sheetView showGridLines="0" zoomScale="75" zoomScaleNormal="75" zoomScalePageLayoutView="0" workbookViewId="0" topLeftCell="A10">
      <selection activeCell="A21" sqref="A21"/>
    </sheetView>
  </sheetViews>
  <sheetFormatPr defaultColWidth="11.5546875" defaultRowHeight="15"/>
  <cols>
    <col min="1" max="1" width="24.5546875" style="0" customWidth="1"/>
    <col min="2" max="2" width="13.6640625" style="0" customWidth="1"/>
    <col min="3" max="3" width="12.6640625" style="0" customWidth="1"/>
    <col min="4" max="4" width="1.77734375" style="0" customWidth="1"/>
    <col min="5" max="5" width="24.99609375" style="0" customWidth="1"/>
    <col min="6" max="7" width="13.10546875" style="0" customWidth="1"/>
  </cols>
  <sheetData>
    <row r="1" ht="30.75" thickBot="1">
      <c r="A1" s="22" t="s">
        <v>19</v>
      </c>
    </row>
    <row r="2" spans="1:7" ht="51" customHeight="1" thickBot="1">
      <c r="A2" s="47" t="s">
        <v>103</v>
      </c>
      <c r="B2" s="48"/>
      <c r="C2" s="48"/>
      <c r="D2" s="48"/>
      <c r="E2" s="49"/>
      <c r="F2" s="49"/>
      <c r="G2" s="50"/>
    </row>
    <row r="3" spans="1:7" ht="32.25" customHeight="1" thickBot="1">
      <c r="A3" s="51" t="s">
        <v>13</v>
      </c>
      <c r="B3" s="51">
        <v>2014</v>
      </c>
      <c r="C3" s="52" t="s">
        <v>82</v>
      </c>
      <c r="D3" s="38"/>
      <c r="E3" s="51" t="s">
        <v>4</v>
      </c>
      <c r="F3" s="51">
        <v>2014</v>
      </c>
      <c r="G3" s="53" t="s">
        <v>82</v>
      </c>
    </row>
    <row r="4" spans="1:7" ht="25.5" customHeight="1">
      <c r="A4" s="74" t="s">
        <v>31</v>
      </c>
      <c r="B4" s="78">
        <f>SUM(bevegelser!O156)</f>
        <v>49150</v>
      </c>
      <c r="C4" s="73">
        <v>0</v>
      </c>
      <c r="D4" s="23"/>
      <c r="E4" s="74" t="s">
        <v>72</v>
      </c>
      <c r="F4" s="78">
        <f>SUM(bevegelser!P156)</f>
        <v>49400</v>
      </c>
      <c r="G4" s="73">
        <v>0</v>
      </c>
    </row>
    <row r="5" spans="1:7" ht="19.5" customHeight="1">
      <c r="A5" s="74" t="s">
        <v>32</v>
      </c>
      <c r="B5" s="78">
        <f>SUM(bevegelser!Q156)</f>
        <v>74166</v>
      </c>
      <c r="C5" s="73">
        <v>0</v>
      </c>
      <c r="D5" s="23"/>
      <c r="E5" s="74" t="s">
        <v>48</v>
      </c>
      <c r="F5" s="78">
        <f>SUM(bevegelser!R156)</f>
        <v>84860</v>
      </c>
      <c r="G5" s="73">
        <v>0</v>
      </c>
    </row>
    <row r="6" spans="1:7" ht="19.5" customHeight="1">
      <c r="A6" s="74" t="s">
        <v>42</v>
      </c>
      <c r="B6" s="78">
        <f>SUM(bevegelser!S156)</f>
        <v>6623</v>
      </c>
      <c r="C6" s="73">
        <v>0</v>
      </c>
      <c r="D6" s="23"/>
      <c r="E6" s="74" t="s">
        <v>73</v>
      </c>
      <c r="F6" s="78">
        <f>SUM(bevegelser!T156)</f>
        <v>0</v>
      </c>
      <c r="G6" s="73">
        <v>0</v>
      </c>
    </row>
    <row r="7" spans="1:7" ht="19.5" customHeight="1">
      <c r="A7" s="74" t="s">
        <v>33</v>
      </c>
      <c r="B7" s="78">
        <f>SUM(bevegelser!U156)</f>
        <v>6000</v>
      </c>
      <c r="C7" s="73">
        <v>0</v>
      </c>
      <c r="D7" s="23"/>
      <c r="E7" s="74" t="s">
        <v>74</v>
      </c>
      <c r="F7" s="78">
        <f>SUM(bevegelser!V156)</f>
        <v>0</v>
      </c>
      <c r="G7" s="73">
        <v>0</v>
      </c>
    </row>
    <row r="8" spans="1:7" ht="19.5" customHeight="1">
      <c r="A8" s="74" t="s">
        <v>80</v>
      </c>
      <c r="B8" s="78">
        <f>bevegelser!W156</f>
        <v>0</v>
      </c>
      <c r="C8" s="73">
        <v>0</v>
      </c>
      <c r="D8" s="23"/>
      <c r="E8" s="74" t="s">
        <v>107</v>
      </c>
      <c r="F8" s="78">
        <f>bevegelser!X156</f>
        <v>1209.8</v>
      </c>
      <c r="G8" s="73">
        <v>0</v>
      </c>
    </row>
    <row r="9" spans="1:7" ht="19.5" customHeight="1">
      <c r="A9" s="74" t="s">
        <v>36</v>
      </c>
      <c r="B9" s="78">
        <f>SUM(bevegelser!Y156)</f>
        <v>0</v>
      </c>
      <c r="C9" s="73">
        <v>0</v>
      </c>
      <c r="D9" s="23"/>
      <c r="E9" s="74" t="s">
        <v>75</v>
      </c>
      <c r="F9" s="78">
        <f>SUM(bevegelser!Z156)</f>
        <v>0</v>
      </c>
      <c r="G9" s="73">
        <v>0</v>
      </c>
    </row>
    <row r="10" spans="1:7" ht="19.5" customHeight="1">
      <c r="A10" s="74" t="s">
        <v>37</v>
      </c>
      <c r="B10" s="78">
        <f>SUM(bevegelser!AA156)</f>
        <v>0</v>
      </c>
      <c r="C10" s="73">
        <v>0</v>
      </c>
      <c r="D10" s="23"/>
      <c r="E10" s="74" t="s">
        <v>76</v>
      </c>
      <c r="F10" s="78">
        <f>SUM(bevegelser!AB156)</f>
        <v>102.68</v>
      </c>
      <c r="G10" s="73">
        <v>0</v>
      </c>
    </row>
    <row r="11" spans="1:7" ht="19.5" customHeight="1">
      <c r="A11" s="74" t="s">
        <v>55</v>
      </c>
      <c r="B11" s="78">
        <f>SUM(bevegelser!AC156)</f>
        <v>0</v>
      </c>
      <c r="C11" s="73">
        <v>0</v>
      </c>
      <c r="D11" s="23"/>
      <c r="E11" s="74" t="s">
        <v>71</v>
      </c>
      <c r="F11" s="78">
        <f>SUM(bevegelser!AD156)</f>
        <v>0</v>
      </c>
      <c r="G11" s="73">
        <v>0</v>
      </c>
    </row>
    <row r="12" spans="1:7" ht="19.5" customHeight="1">
      <c r="A12" s="74" t="s">
        <v>54</v>
      </c>
      <c r="B12" s="78">
        <f>SUM(bevegelser!AE156)</f>
        <v>0</v>
      </c>
      <c r="C12" s="73">
        <v>0</v>
      </c>
      <c r="D12" s="23"/>
      <c r="E12" s="74" t="s">
        <v>77</v>
      </c>
      <c r="F12" s="78">
        <f>SUM(bevegelser!AF156)</f>
        <v>10610</v>
      </c>
      <c r="G12" s="73">
        <v>0</v>
      </c>
    </row>
    <row r="13" spans="1:7" ht="19.5" customHeight="1">
      <c r="A13" s="74" t="s">
        <v>38</v>
      </c>
      <c r="B13" s="78">
        <f>SUM(bevegelser!AG156)</f>
        <v>1637</v>
      </c>
      <c r="C13" s="73">
        <v>0</v>
      </c>
      <c r="D13" s="23"/>
      <c r="E13" s="74" t="s">
        <v>78</v>
      </c>
      <c r="F13" s="78">
        <f>SUM(bevegelser!AH156)</f>
        <v>1600</v>
      </c>
      <c r="G13" s="73">
        <v>0</v>
      </c>
    </row>
    <row r="14" spans="1:7" ht="19.5" customHeight="1">
      <c r="A14" s="74" t="s">
        <v>124</v>
      </c>
      <c r="B14" s="78">
        <f>SUM(bevegelser!AI156)</f>
        <v>1493.75</v>
      </c>
      <c r="C14" s="73">
        <v>0</v>
      </c>
      <c r="D14" s="23"/>
      <c r="E14" s="74" t="s">
        <v>83</v>
      </c>
      <c r="F14" s="78">
        <f>bevegelser!AJ156</f>
        <v>0</v>
      </c>
      <c r="G14" s="73">
        <v>0</v>
      </c>
    </row>
    <row r="15" spans="1:7" ht="19.5" customHeight="1">
      <c r="A15" s="74" t="s">
        <v>34</v>
      </c>
      <c r="B15" s="78">
        <f>SUM(bevegelser!AK156)</f>
        <v>140</v>
      </c>
      <c r="C15" s="73">
        <v>0</v>
      </c>
      <c r="D15" s="23"/>
      <c r="E15" s="74" t="s">
        <v>84</v>
      </c>
      <c r="F15" s="78">
        <f>bevegelser!AL156</f>
        <v>0</v>
      </c>
      <c r="G15" s="73">
        <v>0</v>
      </c>
    </row>
    <row r="16" spans="1:7" ht="19.5" customHeight="1">
      <c r="A16" s="74" t="s">
        <v>50</v>
      </c>
      <c r="B16" s="78">
        <f>SUM(bevegelser!AM156)</f>
        <v>0</v>
      </c>
      <c r="C16" s="73">
        <v>0</v>
      </c>
      <c r="D16" s="23"/>
      <c r="E16" s="74" t="s">
        <v>79</v>
      </c>
      <c r="F16" s="78">
        <f>bevegelser!AN156</f>
        <v>0</v>
      </c>
      <c r="G16" s="73">
        <v>0</v>
      </c>
    </row>
    <row r="17" spans="1:7" ht="19.5" customHeight="1">
      <c r="A17" s="74" t="s">
        <v>35</v>
      </c>
      <c r="B17" s="78">
        <f>SUM(bevegelser!AO156)</f>
        <v>3450</v>
      </c>
      <c r="C17" s="73">
        <v>0</v>
      </c>
      <c r="D17" s="23"/>
      <c r="E17" s="74" t="s">
        <v>85</v>
      </c>
      <c r="F17" s="78">
        <f>bevegelser!AP156</f>
        <v>0</v>
      </c>
      <c r="G17" s="73">
        <v>0</v>
      </c>
    </row>
    <row r="18" spans="1:7" ht="19.5" customHeight="1">
      <c r="A18" s="74" t="s">
        <v>39</v>
      </c>
      <c r="B18" s="78">
        <f>SUM(bevegelser!AQ156)</f>
        <v>435</v>
      </c>
      <c r="C18" s="73">
        <v>0</v>
      </c>
      <c r="D18" s="23"/>
      <c r="E18" s="74" t="s">
        <v>81</v>
      </c>
      <c r="F18" s="78">
        <f>bevegelser!AR156</f>
        <v>0</v>
      </c>
      <c r="G18" s="73">
        <v>0</v>
      </c>
    </row>
    <row r="19" spans="1:7" ht="19.5" customHeight="1">
      <c r="A19" s="74"/>
      <c r="B19" s="78"/>
      <c r="C19" s="73"/>
      <c r="D19" s="23"/>
      <c r="F19" s="78"/>
      <c r="G19" s="73"/>
    </row>
    <row r="20" spans="1:7" ht="19.5" customHeight="1">
      <c r="A20" s="83" t="s">
        <v>59</v>
      </c>
      <c r="B20" s="81">
        <f>F22-B4-B5-B6-B7-B8-B9-B10-B11-B12-B13-B14-B15-B16-B17-B18</f>
        <v>4687.729999999981</v>
      </c>
      <c r="C20" s="82">
        <v>0</v>
      </c>
      <c r="D20" s="23"/>
      <c r="F20" s="78"/>
      <c r="G20" s="73"/>
    </row>
    <row r="21" spans="2:7" ht="16.5" customHeight="1" thickBot="1">
      <c r="B21" s="79"/>
      <c r="C21" s="74"/>
      <c r="D21" s="12"/>
      <c r="F21" s="78"/>
      <c r="G21" s="73"/>
    </row>
    <row r="22" spans="1:7" ht="29.25" customHeight="1" thickBot="1">
      <c r="A22" s="45"/>
      <c r="B22" s="80">
        <f>SUM(B4:B21)</f>
        <v>147782.47999999998</v>
      </c>
      <c r="C22" s="75">
        <f>SUM(C4:C21)</f>
        <v>0</v>
      </c>
      <c r="D22" s="24"/>
      <c r="E22" s="45"/>
      <c r="F22" s="80">
        <f>SUM(F4:F21)</f>
        <v>147782.47999999998</v>
      </c>
      <c r="G22" s="75">
        <f>SUM(G4:G21)</f>
        <v>0</v>
      </c>
    </row>
    <row r="23" ht="18" customHeight="1">
      <c r="G23" s="74"/>
    </row>
    <row r="24" ht="18" customHeight="1" thickBot="1"/>
    <row r="25" spans="1:7" ht="51" customHeight="1" thickBot="1">
      <c r="A25" s="47" t="s">
        <v>104</v>
      </c>
      <c r="B25" s="48"/>
      <c r="C25" s="48"/>
      <c r="D25" s="48"/>
      <c r="E25" s="49"/>
      <c r="F25" s="49"/>
      <c r="G25" s="50"/>
    </row>
    <row r="26" spans="1:7" ht="26.25" customHeight="1" thickBot="1">
      <c r="A26" s="51" t="s">
        <v>40</v>
      </c>
      <c r="B26" s="51">
        <v>2014</v>
      </c>
      <c r="C26" s="52">
        <v>2013</v>
      </c>
      <c r="D26" s="46"/>
      <c r="E26" s="51" t="s">
        <v>41</v>
      </c>
      <c r="F26" s="51">
        <v>2014</v>
      </c>
      <c r="G26" s="53">
        <v>2013</v>
      </c>
    </row>
    <row r="27" spans="1:7" ht="27.75" customHeight="1">
      <c r="A27" s="74" t="s">
        <v>16</v>
      </c>
      <c r="B27" s="78">
        <f>SUM(bevegelser!C157)</f>
        <v>8758.5</v>
      </c>
      <c r="C27" s="73">
        <v>8707.5</v>
      </c>
      <c r="D27" s="23"/>
      <c r="E27" s="74" t="s">
        <v>69</v>
      </c>
      <c r="F27" s="78">
        <f>SUM(bevegelser!L157)</f>
        <v>31250</v>
      </c>
      <c r="G27" s="73">
        <v>26850</v>
      </c>
    </row>
    <row r="28" spans="1:7" ht="26.25" customHeight="1">
      <c r="A28" s="74" t="s">
        <v>25</v>
      </c>
      <c r="B28" s="78">
        <f>SUM(bevegelser!E157)</f>
        <v>112539.38</v>
      </c>
      <c r="C28" s="73">
        <v>90542.65</v>
      </c>
      <c r="D28" s="23"/>
      <c r="E28" s="74" t="s">
        <v>18</v>
      </c>
      <c r="F28" s="78">
        <v>0</v>
      </c>
      <c r="G28" s="73">
        <v>0</v>
      </c>
    </row>
    <row r="29" spans="1:7" ht="25.5" customHeight="1">
      <c r="A29" s="74"/>
      <c r="B29" s="78"/>
      <c r="C29" s="73"/>
      <c r="D29" s="23"/>
      <c r="E29" s="74" t="s">
        <v>60</v>
      </c>
      <c r="F29" s="78">
        <f>SUM(G29:G30)</f>
        <v>91660.15</v>
      </c>
      <c r="G29" s="73">
        <v>100354.93</v>
      </c>
    </row>
    <row r="30" spans="1:7" ht="26.25" customHeight="1">
      <c r="A30" s="74" t="s">
        <v>58</v>
      </c>
      <c r="B30" s="78">
        <f>SUM(bevegelser!I157)</f>
        <v>6300</v>
      </c>
      <c r="C30" s="73">
        <v>19260</v>
      </c>
      <c r="D30" s="23"/>
      <c r="E30" s="74" t="s">
        <v>70</v>
      </c>
      <c r="F30" s="78">
        <f>+B20</f>
        <v>4687.729999999981</v>
      </c>
      <c r="G30" s="73">
        <v>-8694.78</v>
      </c>
    </row>
    <row r="31" spans="2:7" ht="12" customHeight="1" thickBot="1">
      <c r="B31" s="79"/>
      <c r="C31" s="74"/>
      <c r="D31" s="12"/>
      <c r="F31" s="79"/>
      <c r="G31" s="74"/>
    </row>
    <row r="32" spans="1:7" ht="30.75" customHeight="1" thickBot="1">
      <c r="A32" s="45"/>
      <c r="B32" s="80">
        <f>SUM(B27:B31)</f>
        <v>127597.88</v>
      </c>
      <c r="C32" s="75">
        <f>SUM(C27:C31)</f>
        <v>118510.15</v>
      </c>
      <c r="D32" s="24"/>
      <c r="E32" s="45"/>
      <c r="F32" s="80">
        <f>SUM(F27:F31)</f>
        <v>127597.87999999998</v>
      </c>
      <c r="G32" s="75">
        <f>SUM(G27:G31)</f>
        <v>118510.15</v>
      </c>
    </row>
    <row r="33" spans="1:7" ht="30.75" customHeight="1">
      <c r="A33" s="30"/>
      <c r="B33" s="31"/>
      <c r="C33" s="31"/>
      <c r="D33" s="31"/>
      <c r="E33" s="30"/>
      <c r="F33" s="31"/>
      <c r="G33" s="31"/>
    </row>
    <row r="34" spans="1:7" ht="25.5" customHeight="1">
      <c r="A34" s="30"/>
      <c r="B34" s="31"/>
      <c r="C34" s="31" t="s">
        <v>46</v>
      </c>
      <c r="D34" s="31"/>
      <c r="E34" s="30"/>
      <c r="F34" s="31"/>
      <c r="G34" s="31"/>
    </row>
    <row r="35" spans="1:7" ht="16.5" customHeight="1">
      <c r="A35" s="30"/>
      <c r="B35" s="31"/>
      <c r="C35" s="31" t="s">
        <v>47</v>
      </c>
      <c r="D35" s="31"/>
      <c r="E35" s="30"/>
      <c r="F35" s="31"/>
      <c r="G35" s="31"/>
    </row>
    <row r="36" spans="1:7" ht="39.75" customHeight="1">
      <c r="A36" s="30"/>
      <c r="B36" s="31"/>
      <c r="C36" s="31"/>
      <c r="D36" s="31"/>
      <c r="E36" s="30"/>
      <c r="F36" s="31"/>
      <c r="G36" s="31"/>
    </row>
    <row r="37" spans="1:6" ht="13.5" customHeight="1">
      <c r="A37" s="29"/>
      <c r="B37" t="s">
        <v>43</v>
      </c>
      <c r="E37" t="s">
        <v>44</v>
      </c>
      <c r="F37" t="s">
        <v>45</v>
      </c>
    </row>
    <row r="38" spans="1:5" ht="15">
      <c r="A38" s="25"/>
      <c r="B38" t="s">
        <v>88</v>
      </c>
      <c r="E38" t="s">
        <v>89</v>
      </c>
    </row>
    <row r="39" ht="15">
      <c r="A39" s="28"/>
    </row>
    <row r="40" ht="15.75">
      <c r="A40" s="26" t="s">
        <v>14</v>
      </c>
    </row>
    <row r="41" ht="15.75">
      <c r="A41" s="26"/>
    </row>
    <row r="45" spans="1:3" ht="15">
      <c r="A45" s="25"/>
      <c r="B45" s="27"/>
      <c r="C45" s="30"/>
    </row>
    <row r="46" ht="15">
      <c r="A46" s="1" t="s">
        <v>26</v>
      </c>
    </row>
  </sheetData>
  <sheetProtection/>
  <printOptions/>
  <pageMargins left="0.45" right="0.4" top="0.33" bottom="0.199" header="0.5" footer="0.46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U161"/>
  <sheetViews>
    <sheetView showGridLines="0" tabSelected="1" zoomScale="80" zoomScaleNormal="80" zoomScalePageLayoutView="0" workbookViewId="0" topLeftCell="A1">
      <pane xSplit="2" ySplit="4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5" sqref="A75"/>
    </sheetView>
  </sheetViews>
  <sheetFormatPr defaultColWidth="11.5546875" defaultRowHeight="15"/>
  <cols>
    <col min="1" max="1" width="6.77734375" style="0" customWidth="1"/>
    <col min="2" max="2" width="25.4453125" style="0" customWidth="1"/>
    <col min="3" max="14" width="10.77734375" style="0" customWidth="1"/>
    <col min="15" max="16" width="10.4453125" style="0" customWidth="1"/>
    <col min="17" max="44" width="10.77734375" style="0" customWidth="1"/>
    <col min="45" max="45" width="1.77734375" style="0" customWidth="1"/>
    <col min="46" max="46" width="13.6640625" style="0" customWidth="1"/>
    <col min="47" max="47" width="18.5546875" style="0" customWidth="1"/>
  </cols>
  <sheetData>
    <row r="1" spans="1:3" ht="30">
      <c r="A1" s="54" t="s">
        <v>105</v>
      </c>
      <c r="B1" s="39"/>
      <c r="C1" s="30"/>
    </row>
    <row r="2" spans="1:3" ht="23.25" thickBot="1">
      <c r="A2" s="55" t="s">
        <v>19</v>
      </c>
      <c r="B2" s="32"/>
      <c r="C2" s="56"/>
    </row>
    <row r="3" spans="1:46" ht="19.5" customHeight="1" thickBot="1">
      <c r="A3" s="2" t="s">
        <v>0</v>
      </c>
      <c r="B3" s="3" t="s">
        <v>1</v>
      </c>
      <c r="C3" s="4" t="s">
        <v>15</v>
      </c>
      <c r="D3" s="5"/>
      <c r="E3" s="4" t="s">
        <v>23</v>
      </c>
      <c r="F3" s="5"/>
      <c r="G3" s="4" t="s">
        <v>24</v>
      </c>
      <c r="H3" s="6"/>
      <c r="I3" s="4" t="s">
        <v>2</v>
      </c>
      <c r="J3" s="6"/>
      <c r="K3" s="4" t="s">
        <v>3</v>
      </c>
      <c r="L3" s="5"/>
      <c r="M3" s="4" t="s">
        <v>61</v>
      </c>
      <c r="N3" s="5"/>
      <c r="O3" s="34" t="s">
        <v>64</v>
      </c>
      <c r="P3" s="35"/>
      <c r="Q3" s="34" t="s">
        <v>20</v>
      </c>
      <c r="R3" s="35"/>
      <c r="S3" s="34" t="s">
        <v>30</v>
      </c>
      <c r="T3" s="35"/>
      <c r="U3" s="34" t="s">
        <v>21</v>
      </c>
      <c r="V3" s="35"/>
      <c r="W3" s="34" t="s">
        <v>106</v>
      </c>
      <c r="X3" s="35"/>
      <c r="Y3" s="34" t="s">
        <v>22</v>
      </c>
      <c r="Z3" s="35"/>
      <c r="AA3" s="34" t="s">
        <v>27</v>
      </c>
      <c r="AB3" s="35"/>
      <c r="AC3" s="34" t="s">
        <v>56</v>
      </c>
      <c r="AD3" s="35"/>
      <c r="AE3" s="34" t="s">
        <v>53</v>
      </c>
      <c r="AF3" s="35"/>
      <c r="AG3" s="34" t="s">
        <v>51</v>
      </c>
      <c r="AH3" s="35"/>
      <c r="AI3" s="96" t="s">
        <v>97</v>
      </c>
      <c r="AJ3" s="97"/>
      <c r="AK3" s="34" t="s">
        <v>29</v>
      </c>
      <c r="AL3" s="35"/>
      <c r="AM3" s="34" t="s">
        <v>49</v>
      </c>
      <c r="AN3" s="35"/>
      <c r="AO3" s="34" t="s">
        <v>28</v>
      </c>
      <c r="AP3" s="35"/>
      <c r="AQ3" s="34" t="s">
        <v>52</v>
      </c>
      <c r="AR3" s="57"/>
      <c r="AT3" s="1" t="s">
        <v>5</v>
      </c>
    </row>
    <row r="4" spans="1:44" ht="19.5" customHeight="1" thickBot="1">
      <c r="A4" s="8" t="s">
        <v>6</v>
      </c>
      <c r="B4" s="9"/>
      <c r="C4" s="10" t="s">
        <v>7</v>
      </c>
      <c r="D4" s="10" t="s">
        <v>8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0" t="s">
        <v>9</v>
      </c>
      <c r="N4" s="10" t="s">
        <v>10</v>
      </c>
      <c r="O4" s="10" t="s">
        <v>9</v>
      </c>
      <c r="P4" s="10" t="s">
        <v>10</v>
      </c>
      <c r="Q4" s="10" t="s">
        <v>9</v>
      </c>
      <c r="R4" s="10" t="s">
        <v>10</v>
      </c>
      <c r="S4" s="10" t="s">
        <v>9</v>
      </c>
      <c r="T4" s="10" t="s">
        <v>10</v>
      </c>
      <c r="U4" s="10" t="s">
        <v>9</v>
      </c>
      <c r="V4" s="10" t="s">
        <v>10</v>
      </c>
      <c r="W4" s="10" t="s">
        <v>9</v>
      </c>
      <c r="X4" s="10" t="s">
        <v>10</v>
      </c>
      <c r="Y4" s="10" t="s">
        <v>9</v>
      </c>
      <c r="Z4" s="10" t="s">
        <v>10</v>
      </c>
      <c r="AA4" s="10" t="s">
        <v>9</v>
      </c>
      <c r="AB4" s="10" t="s">
        <v>10</v>
      </c>
      <c r="AC4" s="10" t="s">
        <v>9</v>
      </c>
      <c r="AD4" s="10" t="s">
        <v>10</v>
      </c>
      <c r="AE4" s="10" t="s">
        <v>9</v>
      </c>
      <c r="AF4" s="10" t="s">
        <v>10</v>
      </c>
      <c r="AG4" s="10" t="s">
        <v>9</v>
      </c>
      <c r="AH4" s="10" t="s">
        <v>10</v>
      </c>
      <c r="AI4" s="10" t="s">
        <v>9</v>
      </c>
      <c r="AJ4" s="10" t="s">
        <v>10</v>
      </c>
      <c r="AK4" s="10" t="s">
        <v>9</v>
      </c>
      <c r="AL4" s="10" t="s">
        <v>10</v>
      </c>
      <c r="AM4" s="10" t="s">
        <v>9</v>
      </c>
      <c r="AN4" s="10" t="s">
        <v>10</v>
      </c>
      <c r="AO4" s="10" t="s">
        <v>9</v>
      </c>
      <c r="AP4" s="10" t="s">
        <v>10</v>
      </c>
      <c r="AQ4" s="10" t="s">
        <v>9</v>
      </c>
      <c r="AR4" s="10" t="s">
        <v>10</v>
      </c>
    </row>
    <row r="5" spans="1:46" ht="24.75" customHeight="1" thickBot="1">
      <c r="A5" s="44" t="s">
        <v>11</v>
      </c>
      <c r="B5" s="39"/>
      <c r="C5" s="11">
        <v>8707.5</v>
      </c>
      <c r="D5" s="12"/>
      <c r="E5" s="11">
        <v>90542.65</v>
      </c>
      <c r="F5" s="13"/>
      <c r="G5" s="11"/>
      <c r="H5" s="13"/>
      <c r="I5" s="11">
        <v>19260</v>
      </c>
      <c r="J5" s="13"/>
      <c r="K5" s="12" t="s">
        <v>57</v>
      </c>
      <c r="L5" s="11">
        <v>26850</v>
      </c>
      <c r="M5" s="12" t="s">
        <v>57</v>
      </c>
      <c r="N5" s="11">
        <v>91660.15</v>
      </c>
      <c r="O5" s="13"/>
      <c r="AT5" s="33">
        <f>+C5-D5+E5-F5+G5-H5+I5-J5+K5-L5+M5-N5+O5-P5+Q5-R5+S5-T5+U5-V5+W5-X5+Y5-Z5+AA5-AB5+AC5-AD5+AE5-AF5+AG5-AH5+AI5-AJ5+AK5-AL5+AM5-AN5+AO5-AP5+AQ5-AR5</f>
        <v>0</v>
      </c>
    </row>
    <row r="6" spans="1:46" ht="15">
      <c r="A6" s="40">
        <v>1</v>
      </c>
      <c r="B6" s="42" t="s">
        <v>95</v>
      </c>
      <c r="C6" s="37"/>
      <c r="D6" s="36"/>
      <c r="E6" s="36">
        <v>685.4</v>
      </c>
      <c r="F6" s="36"/>
      <c r="G6" s="36"/>
      <c r="H6" s="36"/>
      <c r="I6" s="36"/>
      <c r="J6" s="36"/>
      <c r="K6" s="36"/>
      <c r="L6" s="36"/>
      <c r="M6" s="36"/>
      <c r="N6" s="36"/>
      <c r="O6" s="43"/>
      <c r="P6" s="43"/>
      <c r="Q6" s="43"/>
      <c r="R6" s="43"/>
      <c r="S6" s="43"/>
      <c r="T6" s="43"/>
      <c r="U6" s="43"/>
      <c r="V6" s="43"/>
      <c r="W6" s="43"/>
      <c r="X6" s="43">
        <v>685.4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1"/>
      <c r="AT6" s="33">
        <f aca="true" t="shared" si="0" ref="AT6:AT69">+C6-D6+E6-F6+G6-H6+I6-J6+K6-L6+M6-N6+O6-P6+Q6-R6+S6-T6+U6-V6+W6-X6+Y6-Z6+AA6-AB6+AC6-AD6+AE6-AF6+AG6-AH6+AI6-AJ6+AK6-AL6+AM6-AN6+AO6-AP6+AQ6-AR6</f>
        <v>0</v>
      </c>
    </row>
    <row r="7" spans="1:46" ht="15">
      <c r="A7" s="40">
        <f>A6+1</f>
        <v>2</v>
      </c>
      <c r="B7" s="42" t="s">
        <v>92</v>
      </c>
      <c r="C7" s="36"/>
      <c r="D7" s="36">
        <v>2000</v>
      </c>
      <c r="E7" s="36">
        <v>2000</v>
      </c>
      <c r="F7" s="36"/>
      <c r="G7" s="36"/>
      <c r="H7" s="36"/>
      <c r="I7" s="36"/>
      <c r="J7" s="36"/>
      <c r="K7" s="36"/>
      <c r="L7" s="36"/>
      <c r="M7" s="36"/>
      <c r="N7" s="3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1"/>
      <c r="AT7" s="33">
        <f t="shared" si="0"/>
        <v>0</v>
      </c>
    </row>
    <row r="8" spans="1:46" ht="15">
      <c r="A8" s="40">
        <f aca="true" t="shared" si="1" ref="A8:A108">A7+1</f>
        <v>3</v>
      </c>
      <c r="B8" s="42" t="s">
        <v>93</v>
      </c>
      <c r="C8" s="36"/>
      <c r="D8" s="36"/>
      <c r="E8" s="36">
        <v>2400</v>
      </c>
      <c r="F8" s="36"/>
      <c r="G8" s="36"/>
      <c r="H8" s="36"/>
      <c r="I8" s="36"/>
      <c r="J8" s="36">
        <v>2400</v>
      </c>
      <c r="K8" s="36"/>
      <c r="L8" s="36"/>
      <c r="M8" s="36"/>
      <c r="N8" s="36"/>
      <c r="O8" s="43"/>
      <c r="P8" s="43" t="s">
        <v>57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1"/>
      <c r="AT8" s="33">
        <f t="shared" si="0"/>
        <v>0</v>
      </c>
    </row>
    <row r="9" spans="1:46" ht="15">
      <c r="A9" s="40">
        <f t="shared" si="1"/>
        <v>4</v>
      </c>
      <c r="B9" s="42" t="s">
        <v>99</v>
      </c>
      <c r="C9" s="36"/>
      <c r="D9" s="36"/>
      <c r="E9" s="36">
        <v>1350</v>
      </c>
      <c r="F9" s="36"/>
      <c r="G9" s="36"/>
      <c r="H9" s="36"/>
      <c r="I9" s="36"/>
      <c r="J9" s="36">
        <v>1350</v>
      </c>
      <c r="K9" s="36"/>
      <c r="L9" s="36"/>
      <c r="M9" s="36"/>
      <c r="N9" s="36"/>
      <c r="O9" s="43"/>
      <c r="P9" s="43"/>
      <c r="Q9" s="43"/>
      <c r="R9" s="43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1"/>
      <c r="AT9" s="33">
        <f t="shared" si="0"/>
        <v>0</v>
      </c>
    </row>
    <row r="10" spans="1:46" ht="15">
      <c r="A10" s="40">
        <f t="shared" si="1"/>
        <v>5</v>
      </c>
      <c r="B10" s="42" t="s">
        <v>91</v>
      </c>
      <c r="C10" s="36"/>
      <c r="D10" s="36"/>
      <c r="E10" s="36">
        <v>160</v>
      </c>
      <c r="F10" s="36"/>
      <c r="G10" s="36"/>
      <c r="H10" s="36"/>
      <c r="I10" s="36"/>
      <c r="J10" s="36">
        <v>160</v>
      </c>
      <c r="K10" s="36"/>
      <c r="L10" s="36"/>
      <c r="M10" s="36"/>
      <c r="N10" s="36"/>
      <c r="O10" s="43"/>
      <c r="P10" s="43"/>
      <c r="Q10" s="43"/>
      <c r="R10" s="43"/>
      <c r="S10" s="43"/>
      <c r="T10" s="43"/>
      <c r="U10" s="43"/>
      <c r="V10" s="43" t="s">
        <v>57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1"/>
      <c r="AT10" s="33">
        <f t="shared" si="0"/>
        <v>0</v>
      </c>
    </row>
    <row r="11" spans="1:46" ht="15">
      <c r="A11" s="40">
        <f t="shared" si="1"/>
        <v>6</v>
      </c>
      <c r="B11" s="42" t="s">
        <v>93</v>
      </c>
      <c r="C11" s="36"/>
      <c r="D11" s="36"/>
      <c r="E11" s="36">
        <v>1200</v>
      </c>
      <c r="F11" s="36"/>
      <c r="G11" s="36"/>
      <c r="H11" s="36"/>
      <c r="I11" s="36"/>
      <c r="J11" s="36">
        <v>1200</v>
      </c>
      <c r="K11" s="36"/>
      <c r="L11" s="36"/>
      <c r="M11" s="36"/>
      <c r="N11" s="36"/>
      <c r="O11" s="43"/>
      <c r="P11" s="43" t="s">
        <v>57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1"/>
      <c r="AT11" s="33">
        <f t="shared" si="0"/>
        <v>0</v>
      </c>
    </row>
    <row r="12" spans="1:46" ht="15">
      <c r="A12" s="40">
        <f t="shared" si="1"/>
        <v>7</v>
      </c>
      <c r="B12" s="42" t="s">
        <v>91</v>
      </c>
      <c r="C12" s="36"/>
      <c r="D12" s="36"/>
      <c r="E12" s="36">
        <v>260</v>
      </c>
      <c r="F12" s="36"/>
      <c r="G12" s="36"/>
      <c r="H12" s="36"/>
      <c r="I12" s="36"/>
      <c r="J12" s="36">
        <v>260</v>
      </c>
      <c r="K12" s="36"/>
      <c r="L12" s="36"/>
      <c r="M12" s="36"/>
      <c r="N12" s="36"/>
      <c r="O12" s="43"/>
      <c r="P12" s="43"/>
      <c r="Q12" s="43"/>
      <c r="R12" s="43"/>
      <c r="S12" s="43"/>
      <c r="T12" s="43"/>
      <c r="U12" s="43"/>
      <c r="V12" s="43" t="s">
        <v>57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1"/>
      <c r="AT12" s="33">
        <f t="shared" si="0"/>
        <v>0</v>
      </c>
    </row>
    <row r="13" spans="1:46" ht="15">
      <c r="A13" s="40">
        <f t="shared" si="1"/>
        <v>8</v>
      </c>
      <c r="B13" s="42" t="s">
        <v>93</v>
      </c>
      <c r="C13" s="36"/>
      <c r="D13" s="36"/>
      <c r="E13" s="36">
        <v>600</v>
      </c>
      <c r="F13" s="36"/>
      <c r="G13" s="36"/>
      <c r="H13" s="36"/>
      <c r="I13" s="36"/>
      <c r="J13" s="36">
        <v>600</v>
      </c>
      <c r="K13" s="36"/>
      <c r="L13" s="36"/>
      <c r="M13" s="36"/>
      <c r="N13" s="36"/>
      <c r="O13" s="43"/>
      <c r="P13" s="43" t="s">
        <v>57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1"/>
      <c r="AT13" s="33">
        <f t="shared" si="0"/>
        <v>0</v>
      </c>
    </row>
    <row r="14" spans="1:46" ht="15">
      <c r="A14" s="40">
        <f t="shared" si="1"/>
        <v>9</v>
      </c>
      <c r="B14" s="42" t="s">
        <v>99</v>
      </c>
      <c r="C14" s="36"/>
      <c r="D14" s="36"/>
      <c r="E14" s="36">
        <v>300</v>
      </c>
      <c r="F14" s="36"/>
      <c r="G14" s="36"/>
      <c r="H14" s="36"/>
      <c r="I14" s="36"/>
      <c r="J14" s="36">
        <v>300</v>
      </c>
      <c r="K14" s="36"/>
      <c r="L14" s="36"/>
      <c r="M14" s="36"/>
      <c r="N14" s="36"/>
      <c r="O14" s="43"/>
      <c r="P14" s="43"/>
      <c r="Q14" s="43"/>
      <c r="R14" s="43" t="s">
        <v>57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1"/>
      <c r="AT14" s="33">
        <f t="shared" si="0"/>
        <v>0</v>
      </c>
    </row>
    <row r="15" spans="1:46" ht="15">
      <c r="A15" s="40">
        <f t="shared" si="1"/>
        <v>10</v>
      </c>
      <c r="B15" s="42" t="s">
        <v>93</v>
      </c>
      <c r="C15" s="36"/>
      <c r="D15" s="36"/>
      <c r="E15" s="36">
        <v>2400</v>
      </c>
      <c r="F15" s="36"/>
      <c r="G15" s="36"/>
      <c r="H15" s="36"/>
      <c r="I15" s="36"/>
      <c r="J15" s="36">
        <v>2400</v>
      </c>
      <c r="K15" s="36"/>
      <c r="L15" s="36"/>
      <c r="M15" s="36"/>
      <c r="N15" s="36"/>
      <c r="O15" s="43"/>
      <c r="P15" s="43" t="s">
        <v>57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1"/>
      <c r="AT15" s="33">
        <f t="shared" si="0"/>
        <v>0</v>
      </c>
    </row>
    <row r="16" spans="1:46" ht="15">
      <c r="A16" s="40">
        <f t="shared" si="1"/>
        <v>11</v>
      </c>
      <c r="B16" s="42" t="s">
        <v>93</v>
      </c>
      <c r="C16" s="36"/>
      <c r="D16" s="36"/>
      <c r="E16" s="36">
        <v>2400</v>
      </c>
      <c r="F16" s="36"/>
      <c r="G16" s="36"/>
      <c r="H16" s="36"/>
      <c r="I16" s="36"/>
      <c r="J16" s="36">
        <v>2400</v>
      </c>
      <c r="K16" s="36"/>
      <c r="L16" s="36"/>
      <c r="M16" s="36"/>
      <c r="N16" s="36"/>
      <c r="O16" s="43"/>
      <c r="P16" s="43" t="s">
        <v>57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1"/>
      <c r="AT16" s="33">
        <f t="shared" si="0"/>
        <v>0</v>
      </c>
    </row>
    <row r="17" spans="1:46" ht="15">
      <c r="A17" s="40">
        <f t="shared" si="1"/>
        <v>12</v>
      </c>
      <c r="B17" s="42" t="s">
        <v>92</v>
      </c>
      <c r="C17" s="36"/>
      <c r="D17" s="36">
        <v>2000</v>
      </c>
      <c r="E17" s="36">
        <v>2000</v>
      </c>
      <c r="F17" s="36"/>
      <c r="G17" s="36"/>
      <c r="H17" s="36"/>
      <c r="I17" s="36"/>
      <c r="J17" s="36"/>
      <c r="K17" s="36"/>
      <c r="L17" s="36"/>
      <c r="M17" s="36"/>
      <c r="N17" s="36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1"/>
      <c r="AT17" s="33">
        <f t="shared" si="0"/>
        <v>0</v>
      </c>
    </row>
    <row r="18" spans="1:46" ht="15">
      <c r="A18" s="40">
        <f t="shared" si="1"/>
        <v>13</v>
      </c>
      <c r="B18" s="42" t="s">
        <v>99</v>
      </c>
      <c r="C18" s="36"/>
      <c r="D18" s="36"/>
      <c r="E18" s="36">
        <v>600</v>
      </c>
      <c r="F18" s="36"/>
      <c r="G18" s="36"/>
      <c r="H18" s="36"/>
      <c r="I18" s="36"/>
      <c r="J18" s="36">
        <v>600</v>
      </c>
      <c r="K18" s="36"/>
      <c r="L18" s="36"/>
      <c r="M18" s="36"/>
      <c r="N18" s="36"/>
      <c r="O18" s="43"/>
      <c r="P18" s="43"/>
      <c r="Q18" s="43"/>
      <c r="R18" s="43" t="s">
        <v>57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1"/>
      <c r="AT18" s="33">
        <f t="shared" si="0"/>
        <v>0</v>
      </c>
    </row>
    <row r="19" spans="1:46" ht="15">
      <c r="A19" s="40">
        <f t="shared" si="1"/>
        <v>14</v>
      </c>
      <c r="B19" s="42" t="s">
        <v>91</v>
      </c>
      <c r="C19" s="36"/>
      <c r="D19" s="36"/>
      <c r="E19" s="36">
        <v>240</v>
      </c>
      <c r="F19" s="36"/>
      <c r="G19" s="36"/>
      <c r="H19" s="36"/>
      <c r="I19" s="36"/>
      <c r="J19" s="36">
        <v>240</v>
      </c>
      <c r="K19" s="36"/>
      <c r="L19" s="36"/>
      <c r="M19" s="36"/>
      <c r="N19" s="36"/>
      <c r="O19" s="43"/>
      <c r="P19" s="43"/>
      <c r="Q19" s="43"/>
      <c r="R19" s="43"/>
      <c r="S19" s="43"/>
      <c r="T19" s="43"/>
      <c r="U19" s="43"/>
      <c r="V19" s="43" t="s">
        <v>57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1"/>
      <c r="AT19" s="33">
        <f t="shared" si="0"/>
        <v>0</v>
      </c>
    </row>
    <row r="20" spans="1:46" ht="15">
      <c r="A20" s="40">
        <f t="shared" si="1"/>
        <v>15</v>
      </c>
      <c r="B20" s="42" t="s">
        <v>93</v>
      </c>
      <c r="C20" s="36"/>
      <c r="D20" s="36"/>
      <c r="E20" s="36">
        <v>2400</v>
      </c>
      <c r="F20" s="36"/>
      <c r="G20" s="36"/>
      <c r="H20" s="36"/>
      <c r="I20" s="36"/>
      <c r="J20" s="36">
        <v>2400</v>
      </c>
      <c r="K20" s="36"/>
      <c r="L20" s="36"/>
      <c r="M20" s="36"/>
      <c r="N20" s="36"/>
      <c r="O20" s="43"/>
      <c r="P20" s="43" t="s">
        <v>57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1"/>
      <c r="AT20" s="33">
        <f t="shared" si="0"/>
        <v>0</v>
      </c>
    </row>
    <row r="21" spans="1:46" ht="15">
      <c r="A21" s="40">
        <f t="shared" si="1"/>
        <v>16</v>
      </c>
      <c r="B21" s="42" t="s">
        <v>108</v>
      </c>
      <c r="C21" s="36"/>
      <c r="D21" s="36"/>
      <c r="E21" s="36"/>
      <c r="F21" s="36">
        <v>135</v>
      </c>
      <c r="G21" s="36"/>
      <c r="H21" s="36"/>
      <c r="I21" s="36"/>
      <c r="J21" s="36"/>
      <c r="K21" s="36"/>
      <c r="L21" s="36"/>
      <c r="M21" s="36"/>
      <c r="N21" s="36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>
        <v>135</v>
      </c>
      <c r="AR21" s="43"/>
      <c r="AS21" s="41"/>
      <c r="AT21" s="33">
        <f t="shared" si="0"/>
        <v>0</v>
      </c>
    </row>
    <row r="22" spans="1:46" ht="15">
      <c r="A22" s="40">
        <f t="shared" si="1"/>
        <v>17</v>
      </c>
      <c r="B22" s="42" t="s">
        <v>93</v>
      </c>
      <c r="C22" s="36"/>
      <c r="D22" s="36"/>
      <c r="E22" s="36">
        <v>4800</v>
      </c>
      <c r="F22" s="36"/>
      <c r="G22" s="36"/>
      <c r="H22" s="36"/>
      <c r="I22" s="36"/>
      <c r="J22" s="36">
        <v>4800</v>
      </c>
      <c r="K22" s="36"/>
      <c r="L22" s="36"/>
      <c r="M22" s="36"/>
      <c r="N22" s="36"/>
      <c r="O22" s="43" t="s">
        <v>57</v>
      </c>
      <c r="P22" s="43" t="s">
        <v>57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1"/>
      <c r="AT22" s="33">
        <f t="shared" si="0"/>
        <v>0</v>
      </c>
    </row>
    <row r="23" spans="1:46" ht="15">
      <c r="A23" s="40">
        <f t="shared" si="1"/>
        <v>18</v>
      </c>
      <c r="B23" s="42" t="s">
        <v>113</v>
      </c>
      <c r="C23" s="36"/>
      <c r="D23" s="36"/>
      <c r="E23" s="36">
        <v>8000</v>
      </c>
      <c r="F23" s="36"/>
      <c r="G23" s="36"/>
      <c r="H23" s="36"/>
      <c r="I23" s="36"/>
      <c r="J23" s="36"/>
      <c r="K23" s="36"/>
      <c r="L23" s="36"/>
      <c r="M23" s="36"/>
      <c r="N23" s="36"/>
      <c r="O23" s="43" t="s">
        <v>57</v>
      </c>
      <c r="P23" s="43">
        <v>8000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1"/>
      <c r="AT23" s="33">
        <f t="shared" si="0"/>
        <v>0</v>
      </c>
    </row>
    <row r="24" spans="1:46" ht="15">
      <c r="A24" s="40">
        <f t="shared" si="1"/>
        <v>19</v>
      </c>
      <c r="B24" s="42" t="s">
        <v>96</v>
      </c>
      <c r="C24" s="36"/>
      <c r="D24" s="36"/>
      <c r="E24" s="36">
        <v>10610</v>
      </c>
      <c r="F24" s="36"/>
      <c r="G24" s="36"/>
      <c r="H24" s="36"/>
      <c r="I24" s="36"/>
      <c r="J24" s="36"/>
      <c r="K24" s="36"/>
      <c r="L24" s="36"/>
      <c r="M24" s="36"/>
      <c r="N24" s="36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>
        <v>10610</v>
      </c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33">
        <f t="shared" si="0"/>
        <v>0</v>
      </c>
    </row>
    <row r="25" spans="1:46" ht="15">
      <c r="A25" s="40">
        <f t="shared" si="1"/>
        <v>20</v>
      </c>
      <c r="B25" s="42" t="s">
        <v>94</v>
      </c>
      <c r="C25" s="36"/>
      <c r="D25" s="36"/>
      <c r="E25" s="36"/>
      <c r="F25" s="36">
        <v>1600</v>
      </c>
      <c r="G25" s="36"/>
      <c r="H25" s="36"/>
      <c r="I25" s="36"/>
      <c r="J25" s="36"/>
      <c r="K25" s="36"/>
      <c r="L25" s="36"/>
      <c r="M25" s="36"/>
      <c r="N25" s="36" t="s">
        <v>57</v>
      </c>
      <c r="O25" s="43"/>
      <c r="P25" s="43"/>
      <c r="Q25" s="43">
        <v>1600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1"/>
      <c r="AT25" s="33">
        <f t="shared" si="0"/>
        <v>0</v>
      </c>
    </row>
    <row r="26" spans="1:46" ht="15">
      <c r="A26" s="40">
        <f t="shared" si="1"/>
        <v>21</v>
      </c>
      <c r="B26" s="42" t="s">
        <v>109</v>
      </c>
      <c r="C26" s="36"/>
      <c r="D26" s="36"/>
      <c r="E26" s="36"/>
      <c r="F26" s="36">
        <v>3937</v>
      </c>
      <c r="G26" s="36"/>
      <c r="H26" s="36"/>
      <c r="I26" s="36"/>
      <c r="J26" s="36"/>
      <c r="K26" s="36"/>
      <c r="L26" s="36"/>
      <c r="M26" s="36"/>
      <c r="N26" s="36"/>
      <c r="O26" s="43"/>
      <c r="P26" s="43"/>
      <c r="Q26" s="43"/>
      <c r="R26" s="43"/>
      <c r="S26" s="43">
        <v>3937</v>
      </c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1"/>
      <c r="AT26" s="33">
        <f t="shared" si="0"/>
        <v>0</v>
      </c>
    </row>
    <row r="27" spans="1:46" ht="15">
      <c r="A27" s="40">
        <f t="shared" si="1"/>
        <v>22</v>
      </c>
      <c r="B27" s="42" t="s">
        <v>110</v>
      </c>
      <c r="C27" s="36"/>
      <c r="D27" s="36"/>
      <c r="E27" s="36"/>
      <c r="F27" s="36">
        <v>2884</v>
      </c>
      <c r="G27" s="36"/>
      <c r="H27" s="36"/>
      <c r="I27" s="36"/>
      <c r="J27" s="36"/>
      <c r="K27" s="36"/>
      <c r="L27" s="36"/>
      <c r="M27" s="36"/>
      <c r="N27" s="36"/>
      <c r="O27" s="43"/>
      <c r="P27" s="43"/>
      <c r="Q27" s="43">
        <v>2884</v>
      </c>
      <c r="R27" s="43"/>
      <c r="S27" s="43" t="s">
        <v>57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1"/>
      <c r="AT27" s="33">
        <f t="shared" si="0"/>
        <v>0</v>
      </c>
    </row>
    <row r="28" spans="1:46" ht="15">
      <c r="A28" s="40">
        <f t="shared" si="1"/>
        <v>23</v>
      </c>
      <c r="B28" s="42" t="s">
        <v>111</v>
      </c>
      <c r="C28" s="36"/>
      <c r="D28" s="36"/>
      <c r="E28" s="36"/>
      <c r="F28" s="36">
        <v>4000</v>
      </c>
      <c r="G28" s="36"/>
      <c r="H28" s="36"/>
      <c r="I28" s="36"/>
      <c r="J28" s="36"/>
      <c r="K28" s="36"/>
      <c r="L28" s="36"/>
      <c r="M28" s="36"/>
      <c r="N28" s="36"/>
      <c r="O28" s="43"/>
      <c r="P28" s="43"/>
      <c r="Q28" s="43">
        <v>4000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1"/>
      <c r="AT28" s="33">
        <f t="shared" si="0"/>
        <v>0</v>
      </c>
    </row>
    <row r="29" spans="1:46" ht="15">
      <c r="A29" s="40">
        <f t="shared" si="1"/>
        <v>24</v>
      </c>
      <c r="B29" s="42" t="s">
        <v>93</v>
      </c>
      <c r="C29" s="36"/>
      <c r="D29" s="36"/>
      <c r="E29" s="36"/>
      <c r="F29" s="36">
        <v>3300</v>
      </c>
      <c r="G29" s="36"/>
      <c r="H29" s="36"/>
      <c r="I29" s="36"/>
      <c r="J29" s="36"/>
      <c r="K29" s="36"/>
      <c r="L29" s="36"/>
      <c r="M29" s="36"/>
      <c r="N29" s="36"/>
      <c r="O29" s="43"/>
      <c r="P29" s="43"/>
      <c r="Q29" s="43">
        <v>3300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1"/>
      <c r="AT29" s="33">
        <f t="shared" si="0"/>
        <v>0</v>
      </c>
    </row>
    <row r="30" spans="1:46" ht="15">
      <c r="A30" s="40">
        <f t="shared" si="1"/>
        <v>25</v>
      </c>
      <c r="B30" s="42" t="s">
        <v>112</v>
      </c>
      <c r="C30" s="36"/>
      <c r="D30" s="36"/>
      <c r="E30" s="36"/>
      <c r="F30" s="36">
        <v>2686</v>
      </c>
      <c r="G30" s="36"/>
      <c r="H30" s="36"/>
      <c r="I30" s="36"/>
      <c r="J30" s="36"/>
      <c r="K30" s="36"/>
      <c r="L30" s="36"/>
      <c r="M30" s="36"/>
      <c r="N30" s="36"/>
      <c r="O30" s="43"/>
      <c r="P30" s="43"/>
      <c r="Q30" s="43"/>
      <c r="R30" s="43"/>
      <c r="S30" s="43">
        <v>2686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1"/>
      <c r="AT30" s="33">
        <f t="shared" si="0"/>
        <v>0</v>
      </c>
    </row>
    <row r="31" spans="1:46" ht="15">
      <c r="A31" s="40">
        <f t="shared" si="1"/>
        <v>26</v>
      </c>
      <c r="B31" s="42" t="s">
        <v>92</v>
      </c>
      <c r="C31" s="36"/>
      <c r="D31" s="36">
        <v>2000</v>
      </c>
      <c r="E31" s="36">
        <v>2000</v>
      </c>
      <c r="F31" s="36"/>
      <c r="G31" s="36"/>
      <c r="H31" s="36"/>
      <c r="I31" s="36"/>
      <c r="J31" s="36"/>
      <c r="K31" s="36"/>
      <c r="L31" s="36"/>
      <c r="M31" s="36"/>
      <c r="N31" s="36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1"/>
      <c r="AT31" s="33">
        <f t="shared" si="0"/>
        <v>0</v>
      </c>
    </row>
    <row r="32" spans="1:46" ht="15">
      <c r="A32" s="40">
        <f t="shared" si="1"/>
        <v>27</v>
      </c>
      <c r="B32" s="42" t="s">
        <v>93</v>
      </c>
      <c r="C32" s="36"/>
      <c r="D32" s="36"/>
      <c r="E32" s="36"/>
      <c r="F32" s="36">
        <v>24000</v>
      </c>
      <c r="G32" s="36"/>
      <c r="H32" s="36"/>
      <c r="I32" s="36"/>
      <c r="J32" s="36"/>
      <c r="K32" s="36">
        <v>24000</v>
      </c>
      <c r="L32" s="36"/>
      <c r="M32" s="36"/>
      <c r="N32" s="36"/>
      <c r="O32" s="43" t="s">
        <v>57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1"/>
      <c r="AT32" s="33">
        <f t="shared" si="0"/>
        <v>0</v>
      </c>
    </row>
    <row r="33" spans="1:46" ht="15">
      <c r="A33" s="40">
        <f t="shared" si="1"/>
        <v>28</v>
      </c>
      <c r="B33" s="42" t="s">
        <v>114</v>
      </c>
      <c r="C33" s="36"/>
      <c r="D33" s="36"/>
      <c r="E33" s="36"/>
      <c r="F33" s="36">
        <v>1493.75</v>
      </c>
      <c r="G33" s="36"/>
      <c r="H33" s="36"/>
      <c r="I33" s="36"/>
      <c r="J33" s="36"/>
      <c r="K33" s="36"/>
      <c r="L33" s="36"/>
      <c r="M33" s="36"/>
      <c r="N33" s="36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>
        <v>1493.75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1"/>
      <c r="AT33" s="33">
        <f t="shared" si="0"/>
        <v>0</v>
      </c>
    </row>
    <row r="34" spans="1:46" ht="15">
      <c r="A34" s="40">
        <f t="shared" si="1"/>
        <v>29</v>
      </c>
      <c r="B34" s="42" t="s">
        <v>95</v>
      </c>
      <c r="C34" s="36"/>
      <c r="D34" s="36"/>
      <c r="E34" s="36">
        <v>524.4</v>
      </c>
      <c r="F34" s="36"/>
      <c r="G34" s="36"/>
      <c r="H34" s="36"/>
      <c r="I34" s="36"/>
      <c r="J34" s="36"/>
      <c r="K34" s="36"/>
      <c r="L34" s="36"/>
      <c r="M34" s="36"/>
      <c r="N34" s="36"/>
      <c r="O34" s="43"/>
      <c r="P34" s="43"/>
      <c r="Q34" s="43"/>
      <c r="R34" s="43"/>
      <c r="S34" s="43"/>
      <c r="T34" s="43"/>
      <c r="U34" s="43"/>
      <c r="V34" s="43"/>
      <c r="W34" s="43" t="s">
        <v>57</v>
      </c>
      <c r="X34" s="43">
        <v>524.4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1"/>
      <c r="AT34" s="33">
        <f t="shared" si="0"/>
        <v>0</v>
      </c>
    </row>
    <row r="35" spans="1:46" ht="15">
      <c r="A35" s="40">
        <f t="shared" si="1"/>
        <v>30</v>
      </c>
      <c r="B35" s="42" t="s">
        <v>92</v>
      </c>
      <c r="C35" s="36"/>
      <c r="D35" s="36">
        <v>3000</v>
      </c>
      <c r="E35" s="36">
        <v>3000</v>
      </c>
      <c r="F35" s="36"/>
      <c r="G35" s="36"/>
      <c r="H35" s="36"/>
      <c r="I35" s="36"/>
      <c r="J35" s="36"/>
      <c r="K35" s="36"/>
      <c r="L35" s="36"/>
      <c r="M35" s="36"/>
      <c r="N35" s="36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1"/>
      <c r="AT35" s="33">
        <f t="shared" si="0"/>
        <v>0</v>
      </c>
    </row>
    <row r="36" spans="1:46" ht="15">
      <c r="A36" s="40">
        <f t="shared" si="1"/>
        <v>31</v>
      </c>
      <c r="B36" s="42" t="s">
        <v>93</v>
      </c>
      <c r="C36" s="36"/>
      <c r="D36" s="36"/>
      <c r="E36" s="36">
        <v>5400</v>
      </c>
      <c r="F36" s="36"/>
      <c r="G36" s="36"/>
      <c r="H36" s="36"/>
      <c r="I36" s="36"/>
      <c r="J36" s="36"/>
      <c r="K36" s="36"/>
      <c r="L36" s="36"/>
      <c r="M36" s="36"/>
      <c r="N36" s="36"/>
      <c r="O36" s="43"/>
      <c r="P36" s="43">
        <v>5400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1"/>
      <c r="AT36" s="33">
        <f t="shared" si="0"/>
        <v>0</v>
      </c>
    </row>
    <row r="37" spans="1:46" ht="15.75">
      <c r="A37" s="40">
        <f t="shared" si="1"/>
        <v>32</v>
      </c>
      <c r="B37" s="42" t="s">
        <v>93</v>
      </c>
      <c r="C37" s="36"/>
      <c r="D37" s="36"/>
      <c r="E37" s="36">
        <v>1800</v>
      </c>
      <c r="F37" s="36"/>
      <c r="G37" s="36"/>
      <c r="H37" s="36"/>
      <c r="I37" s="36"/>
      <c r="J37" s="36"/>
      <c r="K37" s="36"/>
      <c r="L37" s="36"/>
      <c r="M37" s="36"/>
      <c r="N37" s="36"/>
      <c r="O37" s="43"/>
      <c r="P37" s="43">
        <v>1800</v>
      </c>
      <c r="Q37" s="43"/>
      <c r="R37" s="43"/>
      <c r="S37" s="43"/>
      <c r="T37" s="43"/>
      <c r="U37" s="43"/>
      <c r="V37" s="43"/>
      <c r="W37" s="76"/>
      <c r="X37" s="76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1"/>
      <c r="AT37" s="33">
        <f t="shared" si="0"/>
        <v>0</v>
      </c>
    </row>
    <row r="38" spans="1:46" ht="15">
      <c r="A38" s="40">
        <f t="shared" si="1"/>
        <v>33</v>
      </c>
      <c r="B38" s="42" t="s">
        <v>93</v>
      </c>
      <c r="C38" s="36"/>
      <c r="D38" s="36"/>
      <c r="E38" s="36"/>
      <c r="F38" s="36">
        <v>20400</v>
      </c>
      <c r="G38" s="36"/>
      <c r="H38" s="36"/>
      <c r="I38" s="36"/>
      <c r="J38" s="36"/>
      <c r="K38" s="36"/>
      <c r="L38" s="36"/>
      <c r="M38" s="36"/>
      <c r="N38" s="36"/>
      <c r="O38" s="43">
        <v>20400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1"/>
      <c r="AT38" s="33">
        <f t="shared" si="0"/>
        <v>0</v>
      </c>
    </row>
    <row r="39" spans="1:46" ht="15">
      <c r="A39" s="40">
        <f t="shared" si="1"/>
        <v>34</v>
      </c>
      <c r="B39" s="42" t="s">
        <v>93</v>
      </c>
      <c r="C39" s="36"/>
      <c r="D39" s="36"/>
      <c r="E39" s="36">
        <v>2400</v>
      </c>
      <c r="F39" s="36"/>
      <c r="G39" s="36"/>
      <c r="H39" s="36"/>
      <c r="I39" s="36"/>
      <c r="J39" s="36"/>
      <c r="K39" s="36"/>
      <c r="L39" s="36"/>
      <c r="M39" s="36"/>
      <c r="N39" s="36"/>
      <c r="O39" s="43"/>
      <c r="P39" s="43">
        <v>2400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1"/>
      <c r="AT39" s="33">
        <f t="shared" si="0"/>
        <v>0</v>
      </c>
    </row>
    <row r="40" spans="1:46" ht="15">
      <c r="A40" s="40">
        <f t="shared" si="1"/>
        <v>35</v>
      </c>
      <c r="B40" s="42" t="s">
        <v>98</v>
      </c>
      <c r="C40" s="36"/>
      <c r="D40" s="36"/>
      <c r="E40" s="36">
        <v>3600</v>
      </c>
      <c r="F40" s="36"/>
      <c r="G40" s="36"/>
      <c r="H40" s="36"/>
      <c r="I40" s="36"/>
      <c r="J40" s="36"/>
      <c r="K40" s="36"/>
      <c r="L40" s="36"/>
      <c r="M40" s="36"/>
      <c r="N40" s="36"/>
      <c r="O40" s="43"/>
      <c r="P40" s="43">
        <v>3600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1"/>
      <c r="AT40" s="33">
        <f t="shared" si="0"/>
        <v>0</v>
      </c>
    </row>
    <row r="41" spans="1:46" ht="15">
      <c r="A41" s="40">
        <f t="shared" si="1"/>
        <v>36</v>
      </c>
      <c r="B41" s="42" t="s">
        <v>99</v>
      </c>
      <c r="C41" s="36"/>
      <c r="D41" s="36"/>
      <c r="E41" s="36">
        <v>800</v>
      </c>
      <c r="F41" s="36"/>
      <c r="G41" s="36"/>
      <c r="H41" s="36"/>
      <c r="I41" s="36"/>
      <c r="J41" s="36"/>
      <c r="K41" s="36"/>
      <c r="L41" s="36"/>
      <c r="M41" s="36"/>
      <c r="N41" s="36"/>
      <c r="O41" s="43"/>
      <c r="P41" s="43"/>
      <c r="Q41" s="43"/>
      <c r="R41" s="43">
        <v>800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1"/>
      <c r="AT41" s="33">
        <f t="shared" si="0"/>
        <v>0</v>
      </c>
    </row>
    <row r="42" spans="1:46" ht="15">
      <c r="A42" s="40">
        <f t="shared" si="1"/>
        <v>37</v>
      </c>
      <c r="B42" s="42" t="s">
        <v>93</v>
      </c>
      <c r="C42" s="36"/>
      <c r="D42" s="36"/>
      <c r="E42" s="36">
        <v>2400</v>
      </c>
      <c r="F42" s="36"/>
      <c r="G42" s="36"/>
      <c r="H42" s="36"/>
      <c r="I42" s="36"/>
      <c r="J42" s="36"/>
      <c r="K42" s="36"/>
      <c r="L42" s="36"/>
      <c r="M42" s="36"/>
      <c r="N42" s="36"/>
      <c r="O42" s="43"/>
      <c r="P42" s="43">
        <v>2400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1"/>
      <c r="AT42" s="33">
        <f t="shared" si="0"/>
        <v>0</v>
      </c>
    </row>
    <row r="43" spans="1:46" ht="15">
      <c r="A43" s="40">
        <f t="shared" si="1"/>
        <v>38</v>
      </c>
      <c r="B43" s="42" t="s">
        <v>93</v>
      </c>
      <c r="C43" s="36"/>
      <c r="D43" s="36"/>
      <c r="E43" s="36">
        <v>2400</v>
      </c>
      <c r="F43" s="36"/>
      <c r="G43" s="36"/>
      <c r="H43" s="36"/>
      <c r="I43" s="36"/>
      <c r="J43" s="36"/>
      <c r="K43" s="36"/>
      <c r="L43" s="36"/>
      <c r="M43" s="36"/>
      <c r="N43" s="36"/>
      <c r="O43" s="43"/>
      <c r="P43" s="43">
        <v>2400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1"/>
      <c r="AT43" s="33">
        <f t="shared" si="0"/>
        <v>0</v>
      </c>
    </row>
    <row r="44" spans="1:46" ht="15">
      <c r="A44" s="40">
        <f t="shared" si="1"/>
        <v>39</v>
      </c>
      <c r="B44" s="42" t="s">
        <v>92</v>
      </c>
      <c r="C44" s="36"/>
      <c r="D44" s="36">
        <v>3000</v>
      </c>
      <c r="E44" s="36">
        <v>3000</v>
      </c>
      <c r="F44" s="36"/>
      <c r="G44" s="36"/>
      <c r="H44" s="36"/>
      <c r="I44" s="36"/>
      <c r="J44" s="36"/>
      <c r="K44" s="36"/>
      <c r="L44" s="36"/>
      <c r="M44" s="36"/>
      <c r="N44" s="36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1"/>
      <c r="AT44" s="33">
        <f t="shared" si="0"/>
        <v>0</v>
      </c>
    </row>
    <row r="45" spans="1:46" ht="15">
      <c r="A45" s="40">
        <f t="shared" si="1"/>
        <v>40</v>
      </c>
      <c r="B45" s="42" t="s">
        <v>94</v>
      </c>
      <c r="C45" s="36"/>
      <c r="D45" s="36"/>
      <c r="E45" s="36"/>
      <c r="F45" s="36">
        <v>2000</v>
      </c>
      <c r="G45" s="36"/>
      <c r="H45" s="36"/>
      <c r="I45" s="36"/>
      <c r="J45" s="36"/>
      <c r="K45" s="36"/>
      <c r="L45" s="36"/>
      <c r="M45" s="36"/>
      <c r="N45" s="36"/>
      <c r="O45" s="43">
        <v>2000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1"/>
      <c r="AT45" s="33">
        <f t="shared" si="0"/>
        <v>0</v>
      </c>
    </row>
    <row r="46" spans="1:46" ht="15">
      <c r="A46" s="40">
        <f t="shared" si="1"/>
        <v>41</v>
      </c>
      <c r="B46" s="42" t="s">
        <v>99</v>
      </c>
      <c r="C46" s="36"/>
      <c r="D46" s="36"/>
      <c r="E46" s="36">
        <v>800</v>
      </c>
      <c r="F46" s="36"/>
      <c r="G46" s="36"/>
      <c r="H46" s="36"/>
      <c r="I46" s="36"/>
      <c r="J46" s="36"/>
      <c r="K46" s="36"/>
      <c r="L46" s="36"/>
      <c r="M46" s="36"/>
      <c r="N46" s="36"/>
      <c r="O46" s="43"/>
      <c r="P46" s="43"/>
      <c r="Q46" s="43"/>
      <c r="R46" s="43">
        <v>800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1"/>
      <c r="AT46" s="33">
        <f t="shared" si="0"/>
        <v>0</v>
      </c>
    </row>
    <row r="47" spans="1:46" ht="15">
      <c r="A47" s="40">
        <f t="shared" si="1"/>
        <v>42</v>
      </c>
      <c r="B47" s="42" t="s">
        <v>93</v>
      </c>
      <c r="C47" s="36"/>
      <c r="D47" s="36"/>
      <c r="E47" s="36">
        <v>2400</v>
      </c>
      <c r="F47" s="36"/>
      <c r="G47" s="36"/>
      <c r="H47" s="36"/>
      <c r="I47" s="36"/>
      <c r="J47" s="36"/>
      <c r="K47" s="36"/>
      <c r="L47" s="36"/>
      <c r="M47" s="36"/>
      <c r="N47" s="36"/>
      <c r="O47" s="43"/>
      <c r="P47" s="43">
        <v>2400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1"/>
      <c r="AT47" s="33">
        <f t="shared" si="0"/>
        <v>0</v>
      </c>
    </row>
    <row r="48" spans="1:46" ht="15.75">
      <c r="A48" s="40">
        <f t="shared" si="1"/>
        <v>43</v>
      </c>
      <c r="B48" s="42" t="s">
        <v>99</v>
      </c>
      <c r="C48" s="36"/>
      <c r="D48" s="36"/>
      <c r="E48" s="36">
        <v>800</v>
      </c>
      <c r="F48" s="36"/>
      <c r="G48" s="36"/>
      <c r="H48" s="36"/>
      <c r="I48" s="36"/>
      <c r="J48" s="36"/>
      <c r="K48" s="36"/>
      <c r="L48" s="36"/>
      <c r="M48" s="36"/>
      <c r="N48" s="36"/>
      <c r="O48" s="43"/>
      <c r="P48" s="43"/>
      <c r="Q48" s="43"/>
      <c r="R48" s="43">
        <v>800</v>
      </c>
      <c r="S48" s="43"/>
      <c r="T48" s="43"/>
      <c r="U48" s="43"/>
      <c r="V48" s="43"/>
      <c r="W48" s="76"/>
      <c r="X48" s="76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1"/>
      <c r="AT48" s="33">
        <f t="shared" si="0"/>
        <v>0</v>
      </c>
    </row>
    <row r="49" spans="1:46" ht="15">
      <c r="A49" s="40">
        <f t="shared" si="1"/>
        <v>44</v>
      </c>
      <c r="B49" s="42" t="s">
        <v>93</v>
      </c>
      <c r="C49" s="36"/>
      <c r="D49" s="36"/>
      <c r="E49" s="36">
        <v>2400</v>
      </c>
      <c r="F49" s="36"/>
      <c r="G49" s="36"/>
      <c r="H49" s="36"/>
      <c r="I49" s="36"/>
      <c r="J49" s="36"/>
      <c r="K49" s="36"/>
      <c r="L49" s="36"/>
      <c r="M49" s="36"/>
      <c r="N49" s="36"/>
      <c r="O49" s="43"/>
      <c r="P49" s="43">
        <v>2400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1"/>
      <c r="AT49" s="33">
        <f t="shared" si="0"/>
        <v>0</v>
      </c>
    </row>
    <row r="50" spans="1:46" ht="15.75">
      <c r="A50" s="40">
        <f t="shared" si="1"/>
        <v>45</v>
      </c>
      <c r="B50" s="42" t="s">
        <v>92</v>
      </c>
      <c r="C50" s="36"/>
      <c r="D50" s="36">
        <v>3000</v>
      </c>
      <c r="E50" s="36">
        <v>3000</v>
      </c>
      <c r="F50" s="36"/>
      <c r="G50" s="36"/>
      <c r="H50" s="36"/>
      <c r="I50" s="36"/>
      <c r="J50" s="36"/>
      <c r="K50" s="36"/>
      <c r="L50" s="36"/>
      <c r="M50" s="36"/>
      <c r="N50" s="36"/>
      <c r="O50" s="43"/>
      <c r="P50" s="43"/>
      <c r="Q50" s="43"/>
      <c r="R50" s="43"/>
      <c r="S50" s="43"/>
      <c r="T50" s="43"/>
      <c r="U50" s="43"/>
      <c r="V50" s="43"/>
      <c r="W50" s="76"/>
      <c r="X50" s="76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1"/>
      <c r="AT50" s="33">
        <f t="shared" si="0"/>
        <v>0</v>
      </c>
    </row>
    <row r="51" spans="1:46" ht="15">
      <c r="A51" s="40">
        <f t="shared" si="1"/>
        <v>46</v>
      </c>
      <c r="B51" s="42" t="s">
        <v>99</v>
      </c>
      <c r="C51" s="36"/>
      <c r="D51" s="36"/>
      <c r="E51" s="36">
        <v>800</v>
      </c>
      <c r="F51" s="36"/>
      <c r="G51" s="36"/>
      <c r="H51" s="36"/>
      <c r="I51" s="36"/>
      <c r="J51" s="36"/>
      <c r="K51" s="36"/>
      <c r="L51" s="36"/>
      <c r="M51" s="36"/>
      <c r="N51" s="36"/>
      <c r="O51" s="43"/>
      <c r="P51" s="43"/>
      <c r="Q51" s="43"/>
      <c r="R51" s="43">
        <v>800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1"/>
      <c r="AT51" s="33">
        <f t="shared" si="0"/>
        <v>0</v>
      </c>
    </row>
    <row r="52" spans="1:46" ht="15">
      <c r="A52" s="40">
        <f t="shared" si="1"/>
        <v>47</v>
      </c>
      <c r="B52" s="42" t="s">
        <v>93</v>
      </c>
      <c r="C52" s="36"/>
      <c r="D52" s="36"/>
      <c r="E52" s="36">
        <v>2400</v>
      </c>
      <c r="F52" s="36"/>
      <c r="G52" s="36"/>
      <c r="H52" s="36"/>
      <c r="I52" s="36"/>
      <c r="J52" s="36"/>
      <c r="K52" s="36"/>
      <c r="L52" s="36"/>
      <c r="M52" s="36"/>
      <c r="N52" s="36"/>
      <c r="O52" s="43"/>
      <c r="P52" s="43">
        <v>2400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1"/>
      <c r="AT52" s="33">
        <f t="shared" si="0"/>
        <v>0</v>
      </c>
    </row>
    <row r="53" spans="1:46" ht="15.75">
      <c r="A53" s="40">
        <f t="shared" si="1"/>
        <v>48</v>
      </c>
      <c r="B53" s="42" t="s">
        <v>93</v>
      </c>
      <c r="C53" s="36"/>
      <c r="D53" s="36"/>
      <c r="E53" s="36">
        <v>6000</v>
      </c>
      <c r="F53" s="36"/>
      <c r="G53" s="36"/>
      <c r="H53" s="36"/>
      <c r="I53" s="36"/>
      <c r="J53" s="36"/>
      <c r="K53" s="36"/>
      <c r="L53" s="36"/>
      <c r="M53" s="36"/>
      <c r="N53" s="36"/>
      <c r="O53" s="43"/>
      <c r="P53" s="43">
        <v>6000</v>
      </c>
      <c r="Q53" s="43"/>
      <c r="R53" s="43"/>
      <c r="S53" s="43"/>
      <c r="T53" s="43"/>
      <c r="U53" s="43"/>
      <c r="V53" s="43"/>
      <c r="W53" s="76"/>
      <c r="X53" s="76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1"/>
      <c r="AT53" s="33">
        <f t="shared" si="0"/>
        <v>0</v>
      </c>
    </row>
    <row r="54" spans="1:46" ht="15">
      <c r="A54" s="40">
        <f t="shared" si="1"/>
        <v>49</v>
      </c>
      <c r="B54" s="42" t="s">
        <v>115</v>
      </c>
      <c r="C54" s="36"/>
      <c r="D54" s="36"/>
      <c r="E54" s="36">
        <v>102.68</v>
      </c>
      <c r="F54" s="36"/>
      <c r="G54" s="36"/>
      <c r="H54" s="36"/>
      <c r="I54" s="36"/>
      <c r="J54" s="36"/>
      <c r="K54" s="36"/>
      <c r="L54" s="36"/>
      <c r="M54" s="36"/>
      <c r="N54" s="36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>
        <v>102.68</v>
      </c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1"/>
      <c r="AT54" s="33">
        <f t="shared" si="0"/>
        <v>0</v>
      </c>
    </row>
    <row r="55" spans="1:46" ht="15.75">
      <c r="A55" s="40">
        <v>50</v>
      </c>
      <c r="B55" s="42" t="s">
        <v>101</v>
      </c>
      <c r="C55" s="36">
        <v>3200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3"/>
      <c r="P55" s="43">
        <v>2400</v>
      </c>
      <c r="Q55" s="43"/>
      <c r="R55" s="43">
        <v>800</v>
      </c>
      <c r="S55" s="43"/>
      <c r="T55" s="43"/>
      <c r="U55" s="43"/>
      <c r="V55" s="43"/>
      <c r="W55" s="76"/>
      <c r="X55" s="76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1"/>
      <c r="AT55" s="33">
        <f t="shared" si="0"/>
        <v>0</v>
      </c>
    </row>
    <row r="56" spans="1:46" ht="15">
      <c r="A56" s="40">
        <f t="shared" si="1"/>
        <v>51</v>
      </c>
      <c r="B56" s="42" t="s">
        <v>116</v>
      </c>
      <c r="C56" s="36">
        <v>4560</v>
      </c>
      <c r="D56" s="36">
        <v>3860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3"/>
      <c r="P56" s="43"/>
      <c r="Q56" s="43">
        <v>3860</v>
      </c>
      <c r="R56" s="43">
        <v>4560</v>
      </c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1"/>
      <c r="AT56" s="33">
        <f t="shared" si="0"/>
        <v>0</v>
      </c>
    </row>
    <row r="57" spans="1:46" ht="15">
      <c r="A57" s="40">
        <f t="shared" si="1"/>
        <v>52</v>
      </c>
      <c r="B57" s="42" t="s">
        <v>99</v>
      </c>
      <c r="C57" s="36">
        <v>6000</v>
      </c>
      <c r="D57" s="36">
        <v>3800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3"/>
      <c r="P57" s="43"/>
      <c r="Q57" s="43">
        <v>3800</v>
      </c>
      <c r="R57" s="43">
        <v>6000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1"/>
      <c r="AT57" s="33">
        <f t="shared" si="0"/>
        <v>0</v>
      </c>
    </row>
    <row r="58" spans="1:46" ht="15">
      <c r="A58" s="40">
        <f t="shared" si="1"/>
        <v>53</v>
      </c>
      <c r="B58" s="42" t="s">
        <v>100</v>
      </c>
      <c r="C58" s="36">
        <v>11900</v>
      </c>
      <c r="D58" s="36">
        <v>8700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3"/>
      <c r="P58" s="43"/>
      <c r="Q58" s="43">
        <v>8700</v>
      </c>
      <c r="R58" s="43">
        <v>11900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1"/>
      <c r="AT58" s="33">
        <f t="shared" si="0"/>
        <v>0</v>
      </c>
    </row>
    <row r="59" spans="1:46" ht="15.75">
      <c r="A59" s="40">
        <f t="shared" si="1"/>
        <v>54</v>
      </c>
      <c r="B59" s="42" t="s">
        <v>118</v>
      </c>
      <c r="C59" s="36" t="s">
        <v>57</v>
      </c>
      <c r="D59" s="36">
        <v>2000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43"/>
      <c r="P59" s="43"/>
      <c r="Q59" s="43">
        <v>2000</v>
      </c>
      <c r="R59" s="43"/>
      <c r="S59" s="43"/>
      <c r="T59" s="43"/>
      <c r="U59" s="43"/>
      <c r="V59" s="43" t="s">
        <v>57</v>
      </c>
      <c r="W59" s="76"/>
      <c r="X59" s="76"/>
      <c r="Y59" s="43"/>
      <c r="Z59" s="43"/>
      <c r="AA59" s="43"/>
      <c r="AB59" s="43"/>
      <c r="AC59" s="43"/>
      <c r="AD59" s="43"/>
      <c r="AE59" s="43"/>
      <c r="AF59" s="43"/>
      <c r="AG59" s="43"/>
      <c r="AH59" s="43" t="s">
        <v>57</v>
      </c>
      <c r="AI59" s="43"/>
      <c r="AJ59" s="43"/>
      <c r="AK59" s="43" t="s">
        <v>57</v>
      </c>
      <c r="AL59" s="43"/>
      <c r="AM59" s="43"/>
      <c r="AN59" s="43"/>
      <c r="AO59" s="43"/>
      <c r="AP59" s="43"/>
      <c r="AQ59" s="43" t="s">
        <v>57</v>
      </c>
      <c r="AR59" s="43"/>
      <c r="AS59" s="41"/>
      <c r="AT59" s="33">
        <f t="shared" si="0"/>
        <v>0</v>
      </c>
    </row>
    <row r="60" spans="1:46" ht="15">
      <c r="A60" s="40">
        <f t="shared" si="1"/>
        <v>55</v>
      </c>
      <c r="B60" s="42" t="s">
        <v>117</v>
      </c>
      <c r="C60" s="36">
        <v>1600</v>
      </c>
      <c r="D60" s="36">
        <v>640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43"/>
      <c r="P60" s="43"/>
      <c r="Q60" s="43">
        <v>200</v>
      </c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>
        <v>1600</v>
      </c>
      <c r="AI60" s="43"/>
      <c r="AJ60" s="43"/>
      <c r="AK60" s="43">
        <v>140</v>
      </c>
      <c r="AL60" s="43"/>
      <c r="AM60" s="43"/>
      <c r="AN60" s="43"/>
      <c r="AO60" s="43"/>
      <c r="AP60" s="43"/>
      <c r="AQ60" s="43">
        <v>300</v>
      </c>
      <c r="AR60" s="43"/>
      <c r="AS60" s="41"/>
      <c r="AT60" s="33">
        <f t="shared" si="0"/>
        <v>0</v>
      </c>
    </row>
    <row r="61" spans="1:46" ht="15">
      <c r="A61" s="40">
        <f t="shared" si="1"/>
        <v>56</v>
      </c>
      <c r="B61" s="42" t="s">
        <v>119</v>
      </c>
      <c r="C61" s="36"/>
      <c r="D61" s="36">
        <v>2850</v>
      </c>
      <c r="E61" s="36"/>
      <c r="F61" s="36"/>
      <c r="G61" s="36"/>
      <c r="H61" s="36"/>
      <c r="I61" s="36"/>
      <c r="J61" s="36"/>
      <c r="K61" s="36">
        <v>2850</v>
      </c>
      <c r="L61" s="36"/>
      <c r="M61" s="36"/>
      <c r="N61" s="36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1"/>
      <c r="AT61" s="33">
        <f t="shared" si="0"/>
        <v>0</v>
      </c>
    </row>
    <row r="62" spans="1:46" ht="15">
      <c r="A62" s="40">
        <f t="shared" si="1"/>
        <v>57</v>
      </c>
      <c r="B62" s="42" t="s">
        <v>99</v>
      </c>
      <c r="C62" s="36">
        <v>600</v>
      </c>
      <c r="D62" s="36">
        <v>1600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43"/>
      <c r="P62" s="43"/>
      <c r="Q62" s="43">
        <v>1600</v>
      </c>
      <c r="R62" s="43">
        <v>600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1"/>
      <c r="AT62" s="33">
        <f t="shared" si="0"/>
        <v>0</v>
      </c>
    </row>
    <row r="63" spans="1:46" ht="15">
      <c r="A63" s="40">
        <f t="shared" si="1"/>
        <v>58</v>
      </c>
      <c r="B63" s="42" t="s">
        <v>120</v>
      </c>
      <c r="C63" s="36">
        <v>2700</v>
      </c>
      <c r="D63" s="36">
        <v>1650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43"/>
      <c r="P63" s="43"/>
      <c r="Q63" s="43">
        <v>1650</v>
      </c>
      <c r="R63" s="43">
        <v>2700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1"/>
      <c r="AT63" s="33">
        <f t="shared" si="0"/>
        <v>0</v>
      </c>
    </row>
    <row r="64" spans="1:46" ht="15">
      <c r="A64" s="40">
        <f t="shared" si="1"/>
        <v>59</v>
      </c>
      <c r="B64" s="42" t="s">
        <v>121</v>
      </c>
      <c r="C64" s="36">
        <v>49500</v>
      </c>
      <c r="D64" s="36">
        <v>38405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43"/>
      <c r="P64" s="43"/>
      <c r="Q64" s="43">
        <v>38405</v>
      </c>
      <c r="R64" s="43">
        <v>49500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1"/>
      <c r="AT64" s="33">
        <f t="shared" si="0"/>
        <v>0</v>
      </c>
    </row>
    <row r="65" spans="1:46" ht="15">
      <c r="A65" s="40">
        <f t="shared" si="1"/>
        <v>60</v>
      </c>
      <c r="B65" s="42" t="s">
        <v>122</v>
      </c>
      <c r="C65" s="36"/>
      <c r="D65" s="36">
        <v>346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>
        <v>346</v>
      </c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1"/>
      <c r="AT65" s="33">
        <f t="shared" si="0"/>
        <v>0</v>
      </c>
    </row>
    <row r="66" spans="1:46" ht="15">
      <c r="A66" s="40">
        <f t="shared" si="1"/>
        <v>61</v>
      </c>
      <c r="B66" s="42" t="s">
        <v>93</v>
      </c>
      <c r="C66" s="36"/>
      <c r="D66" s="36">
        <v>450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3">
        <v>450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1"/>
      <c r="AT66" s="33">
        <f t="shared" si="0"/>
        <v>0</v>
      </c>
    </row>
    <row r="67" spans="1:46" ht="15">
      <c r="A67" s="40">
        <f t="shared" si="1"/>
        <v>62</v>
      </c>
      <c r="B67" s="42" t="s">
        <v>99</v>
      </c>
      <c r="C67" s="36">
        <v>800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3"/>
      <c r="P67" s="43"/>
      <c r="Q67" s="43"/>
      <c r="R67" s="43">
        <v>800</v>
      </c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1"/>
      <c r="AT67" s="33">
        <f t="shared" si="0"/>
        <v>0</v>
      </c>
    </row>
    <row r="68" spans="1:46" ht="15">
      <c r="A68" s="40">
        <f t="shared" si="1"/>
        <v>63</v>
      </c>
      <c r="B68" s="42" t="s">
        <v>99</v>
      </c>
      <c r="C68" s="36">
        <v>150</v>
      </c>
      <c r="D68" s="36"/>
      <c r="E68" s="36"/>
      <c r="F68" s="36"/>
      <c r="G68" s="36"/>
      <c r="H68" s="36"/>
      <c r="I68" s="36"/>
      <c r="J68" s="36">
        <v>150</v>
      </c>
      <c r="K68" s="36"/>
      <c r="L68" s="36"/>
      <c r="M68" s="36"/>
      <c r="N68" s="36"/>
      <c r="O68" s="43"/>
      <c r="P68" s="43"/>
      <c r="Q68" s="43"/>
      <c r="R68" s="43" t="s">
        <v>57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1"/>
      <c r="AT68" s="33">
        <f t="shared" si="0"/>
        <v>0</v>
      </c>
    </row>
    <row r="69" spans="1:46" ht="15.75">
      <c r="A69" s="40">
        <f t="shared" si="1"/>
        <v>64</v>
      </c>
      <c r="B69" s="42" t="s">
        <v>122</v>
      </c>
      <c r="C69" s="36"/>
      <c r="D69" s="36">
        <v>495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3"/>
      <c r="P69" s="43"/>
      <c r="Q69" s="43"/>
      <c r="R69" s="43"/>
      <c r="S69" s="43"/>
      <c r="T69" s="43"/>
      <c r="U69" s="43"/>
      <c r="V69" s="43"/>
      <c r="W69" s="76"/>
      <c r="X69" s="76"/>
      <c r="Y69" s="43"/>
      <c r="Z69" s="43"/>
      <c r="AA69" s="43"/>
      <c r="AB69" s="43"/>
      <c r="AC69" s="43"/>
      <c r="AD69" s="43"/>
      <c r="AE69" s="43"/>
      <c r="AF69" s="43"/>
      <c r="AG69" s="43">
        <v>495</v>
      </c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1"/>
      <c r="AT69" s="33">
        <f t="shared" si="0"/>
        <v>0</v>
      </c>
    </row>
    <row r="70" spans="1:46" ht="15">
      <c r="A70" s="40">
        <f t="shared" si="1"/>
        <v>65</v>
      </c>
      <c r="B70" s="42" t="s">
        <v>123</v>
      </c>
      <c r="C70" s="36"/>
      <c r="D70" s="36">
        <v>796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>
        <v>796</v>
      </c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1"/>
      <c r="AT70" s="33">
        <f aca="true" t="shared" si="2" ref="AT70:AT133">+C70-D70+E70-F70+G70-H70+I70-J70+K70-L70+M70-N70+O70-P70+Q70-R70+S70-T70+U70-V70+W70-X70+Y70-Z70+AA70-AB70+AC70-AD70+AE70-AF70+AG70-AH70+AI70-AJ70+AK70-AL70+AM70-AN70+AO70-AP70+AQ70-AR70</f>
        <v>0</v>
      </c>
    </row>
    <row r="71" spans="1:46" ht="15">
      <c r="A71" s="40">
        <f t="shared" si="1"/>
        <v>66</v>
      </c>
      <c r="B71" s="42" t="s">
        <v>93</v>
      </c>
      <c r="C71" s="36"/>
      <c r="D71" s="36">
        <v>5100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3">
        <v>5100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1"/>
      <c r="AT71" s="33">
        <f t="shared" si="2"/>
        <v>0</v>
      </c>
    </row>
    <row r="72" spans="1:46" ht="15">
      <c r="A72" s="40">
        <f t="shared" si="1"/>
        <v>67</v>
      </c>
      <c r="B72" s="42" t="s">
        <v>99</v>
      </c>
      <c r="C72" s="36">
        <v>4800</v>
      </c>
      <c r="D72" s="36">
        <v>567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3"/>
      <c r="P72" s="43"/>
      <c r="Q72" s="43">
        <v>567</v>
      </c>
      <c r="R72" s="43">
        <v>4800</v>
      </c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1"/>
      <c r="AT72" s="33">
        <f t="shared" si="2"/>
        <v>0</v>
      </c>
    </row>
    <row r="73" spans="1:46" ht="15">
      <c r="A73" s="40">
        <f t="shared" si="1"/>
        <v>68</v>
      </c>
      <c r="B73" s="42" t="s">
        <v>93</v>
      </c>
      <c r="C73" s="36">
        <v>1500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3"/>
      <c r="P73" s="43">
        <v>1500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1"/>
      <c r="AT73" s="33">
        <f t="shared" si="2"/>
        <v>0</v>
      </c>
    </row>
    <row r="74" spans="1:46" ht="15">
      <c r="A74" s="40">
        <f t="shared" si="1"/>
        <v>69</v>
      </c>
      <c r="B74" s="42" t="s">
        <v>93</v>
      </c>
      <c r="C74" s="36"/>
      <c r="D74" s="36">
        <v>1000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3">
        <v>1000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1"/>
      <c r="AT74" s="33">
        <f t="shared" si="2"/>
        <v>0</v>
      </c>
    </row>
    <row r="75" spans="1:46" ht="15">
      <c r="A75" s="40">
        <f t="shared" si="1"/>
        <v>70</v>
      </c>
      <c r="B75" s="42" t="s">
        <v>102</v>
      </c>
      <c r="C75" s="36"/>
      <c r="D75" s="36"/>
      <c r="E75" s="36"/>
      <c r="F75" s="36"/>
      <c r="G75" s="36"/>
      <c r="H75" s="36"/>
      <c r="I75" s="36">
        <v>6300</v>
      </c>
      <c r="J75" s="36"/>
      <c r="K75" s="36"/>
      <c r="L75" s="36">
        <v>31250</v>
      </c>
      <c r="M75" s="36"/>
      <c r="N75" s="36"/>
      <c r="O75" s="43">
        <v>20200</v>
      </c>
      <c r="P75" s="43">
        <v>6300</v>
      </c>
      <c r="Q75" s="43">
        <v>1600</v>
      </c>
      <c r="R75" s="43"/>
      <c r="S75" s="43"/>
      <c r="T75" s="43"/>
      <c r="U75" s="43">
        <v>6000</v>
      </c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>
        <v>3450</v>
      </c>
      <c r="AP75" s="43"/>
      <c r="AQ75" s="43"/>
      <c r="AR75" s="43"/>
      <c r="AS75" s="41"/>
      <c r="AT75" s="33">
        <f t="shared" si="2"/>
        <v>0</v>
      </c>
    </row>
    <row r="76" spans="1:46" ht="15">
      <c r="A76" s="40">
        <f t="shared" si="1"/>
        <v>71</v>
      </c>
      <c r="B76" s="4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1"/>
      <c r="AT76" s="33">
        <f t="shared" si="2"/>
        <v>0</v>
      </c>
    </row>
    <row r="77" spans="1:46" ht="15">
      <c r="A77" s="40">
        <f t="shared" si="1"/>
        <v>72</v>
      </c>
      <c r="B77" s="4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1"/>
      <c r="AT77" s="33">
        <f t="shared" si="2"/>
        <v>0</v>
      </c>
    </row>
    <row r="78" spans="1:46" ht="15">
      <c r="A78" s="40">
        <f t="shared" si="1"/>
        <v>73</v>
      </c>
      <c r="B78" s="42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1"/>
      <c r="AT78" s="33">
        <f t="shared" si="2"/>
        <v>0</v>
      </c>
    </row>
    <row r="79" spans="1:46" ht="15">
      <c r="A79" s="40">
        <f t="shared" si="1"/>
        <v>74</v>
      </c>
      <c r="B79" s="42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1"/>
      <c r="AT79" s="33">
        <f t="shared" si="2"/>
        <v>0</v>
      </c>
    </row>
    <row r="80" spans="1:46" ht="15">
      <c r="A80" s="40">
        <f t="shared" si="1"/>
        <v>75</v>
      </c>
      <c r="B80" s="42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1"/>
      <c r="AT80" s="33">
        <f t="shared" si="2"/>
        <v>0</v>
      </c>
    </row>
    <row r="81" spans="1:46" ht="15">
      <c r="A81" s="40">
        <f t="shared" si="1"/>
        <v>76</v>
      </c>
      <c r="B81" s="42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1"/>
      <c r="AT81" s="33">
        <f t="shared" si="2"/>
        <v>0</v>
      </c>
    </row>
    <row r="82" spans="1:46" ht="15">
      <c r="A82" s="40">
        <f t="shared" si="1"/>
        <v>77</v>
      </c>
      <c r="B82" s="42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1"/>
      <c r="AT82" s="33">
        <f t="shared" si="2"/>
        <v>0</v>
      </c>
    </row>
    <row r="83" spans="1:46" ht="15">
      <c r="A83" s="40">
        <f t="shared" si="1"/>
        <v>78</v>
      </c>
      <c r="B83" s="42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1"/>
      <c r="AT83" s="33">
        <f t="shared" si="2"/>
        <v>0</v>
      </c>
    </row>
    <row r="84" spans="1:46" ht="15">
      <c r="A84" s="40">
        <f t="shared" si="1"/>
        <v>79</v>
      </c>
      <c r="B84" s="42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1"/>
      <c r="AT84" s="33">
        <f t="shared" si="2"/>
        <v>0</v>
      </c>
    </row>
    <row r="85" spans="1:46" ht="15">
      <c r="A85" s="40">
        <f t="shared" si="1"/>
        <v>80</v>
      </c>
      <c r="B85" s="42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1"/>
      <c r="AT85" s="33">
        <f t="shared" si="2"/>
        <v>0</v>
      </c>
    </row>
    <row r="86" spans="1:46" ht="15">
      <c r="A86" s="40">
        <f t="shared" si="1"/>
        <v>81</v>
      </c>
      <c r="B86" s="42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1"/>
      <c r="AT86" s="33">
        <f t="shared" si="2"/>
        <v>0</v>
      </c>
    </row>
    <row r="87" spans="1:46" ht="15">
      <c r="A87" s="40">
        <f t="shared" si="1"/>
        <v>82</v>
      </c>
      <c r="B87" s="4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1"/>
      <c r="AT87" s="33">
        <f t="shared" si="2"/>
        <v>0</v>
      </c>
    </row>
    <row r="88" spans="1:46" ht="15">
      <c r="A88" s="40">
        <f t="shared" si="1"/>
        <v>83</v>
      </c>
      <c r="B88" s="4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1"/>
      <c r="AT88" s="33">
        <f t="shared" si="2"/>
        <v>0</v>
      </c>
    </row>
    <row r="89" spans="1:46" ht="15">
      <c r="A89" s="40">
        <f t="shared" si="1"/>
        <v>84</v>
      </c>
      <c r="B89" s="42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1"/>
      <c r="AT89" s="33">
        <f t="shared" si="2"/>
        <v>0</v>
      </c>
    </row>
    <row r="90" spans="1:46" ht="15">
      <c r="A90" s="40">
        <f t="shared" si="1"/>
        <v>85</v>
      </c>
      <c r="B90" s="4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1"/>
      <c r="AT90" s="33">
        <f t="shared" si="2"/>
        <v>0</v>
      </c>
    </row>
    <row r="91" spans="1:46" ht="15">
      <c r="A91" s="40">
        <f t="shared" si="1"/>
        <v>86</v>
      </c>
      <c r="B91" s="42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1"/>
      <c r="AT91" s="33">
        <f t="shared" si="2"/>
        <v>0</v>
      </c>
    </row>
    <row r="92" spans="1:46" ht="15">
      <c r="A92" s="40">
        <f t="shared" si="1"/>
        <v>87</v>
      </c>
      <c r="B92" s="42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1"/>
      <c r="AT92" s="33">
        <f t="shared" si="2"/>
        <v>0</v>
      </c>
    </row>
    <row r="93" spans="1:46" ht="15">
      <c r="A93" s="40">
        <f t="shared" si="1"/>
        <v>88</v>
      </c>
      <c r="B93" s="42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1"/>
      <c r="AT93" s="33">
        <f t="shared" si="2"/>
        <v>0</v>
      </c>
    </row>
    <row r="94" spans="1:46" ht="15">
      <c r="A94" s="40">
        <f t="shared" si="1"/>
        <v>89</v>
      </c>
      <c r="B94" s="42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1"/>
      <c r="AT94" s="33">
        <f t="shared" si="2"/>
        <v>0</v>
      </c>
    </row>
    <row r="95" spans="1:46" ht="15">
      <c r="A95" s="40">
        <f>A94+1</f>
        <v>90</v>
      </c>
      <c r="B95" s="42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1"/>
      <c r="AT95" s="33">
        <f t="shared" si="2"/>
        <v>0</v>
      </c>
    </row>
    <row r="96" spans="1:46" ht="15">
      <c r="A96" s="40">
        <f t="shared" si="1"/>
        <v>91</v>
      </c>
      <c r="B96" s="42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1"/>
      <c r="AT96" s="33">
        <f t="shared" si="2"/>
        <v>0</v>
      </c>
    </row>
    <row r="97" spans="1:46" ht="15">
      <c r="A97" s="40">
        <f t="shared" si="1"/>
        <v>92</v>
      </c>
      <c r="B97" s="42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3"/>
      <c r="P97" s="43"/>
      <c r="Q97" s="43"/>
      <c r="R97" s="43"/>
      <c r="S97" s="43"/>
      <c r="T97" s="43"/>
      <c r="U97" s="43"/>
      <c r="V97" s="77"/>
      <c r="W97" s="77"/>
      <c r="X97" s="77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1"/>
      <c r="AT97" s="33">
        <f t="shared" si="2"/>
        <v>0</v>
      </c>
    </row>
    <row r="98" spans="1:46" ht="15">
      <c r="A98" s="40">
        <f t="shared" si="1"/>
        <v>93</v>
      </c>
      <c r="B98" s="42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1"/>
      <c r="AT98" s="33">
        <f t="shared" si="2"/>
        <v>0</v>
      </c>
    </row>
    <row r="99" spans="1:46" ht="15">
      <c r="A99" s="40">
        <f t="shared" si="1"/>
        <v>94</v>
      </c>
      <c r="B99" s="42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1"/>
      <c r="AT99" s="33">
        <f t="shared" si="2"/>
        <v>0</v>
      </c>
    </row>
    <row r="100" spans="1:46" ht="15">
      <c r="A100" s="40">
        <f t="shared" si="1"/>
        <v>95</v>
      </c>
      <c r="B100" s="42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1"/>
      <c r="AT100" s="33">
        <f t="shared" si="2"/>
        <v>0</v>
      </c>
    </row>
    <row r="101" spans="1:46" ht="15">
      <c r="A101" s="40">
        <f t="shared" si="1"/>
        <v>96</v>
      </c>
      <c r="B101" s="42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1"/>
      <c r="AT101" s="33">
        <f t="shared" si="2"/>
        <v>0</v>
      </c>
    </row>
    <row r="102" spans="1:46" ht="15">
      <c r="A102" s="40">
        <f t="shared" si="1"/>
        <v>97</v>
      </c>
      <c r="B102" s="42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1"/>
      <c r="AT102" s="33">
        <f t="shared" si="2"/>
        <v>0</v>
      </c>
    </row>
    <row r="103" spans="1:46" ht="15">
      <c r="A103" s="40">
        <f t="shared" si="1"/>
        <v>98</v>
      </c>
      <c r="B103" s="42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1"/>
      <c r="AT103" s="33">
        <f t="shared" si="2"/>
        <v>0</v>
      </c>
    </row>
    <row r="104" spans="1:46" ht="15">
      <c r="A104" s="40">
        <f t="shared" si="1"/>
        <v>99</v>
      </c>
      <c r="B104" s="42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1"/>
      <c r="AT104" s="33">
        <f t="shared" si="2"/>
        <v>0</v>
      </c>
    </row>
    <row r="105" spans="1:46" ht="15">
      <c r="A105" s="40">
        <f t="shared" si="1"/>
        <v>100</v>
      </c>
      <c r="B105" s="42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1"/>
      <c r="AT105" s="33">
        <f t="shared" si="2"/>
        <v>0</v>
      </c>
    </row>
    <row r="106" spans="1:46" ht="15">
      <c r="A106" s="40">
        <f t="shared" si="1"/>
        <v>101</v>
      </c>
      <c r="B106" s="42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1"/>
      <c r="AT106" s="33">
        <f t="shared" si="2"/>
        <v>0</v>
      </c>
    </row>
    <row r="107" spans="1:46" ht="15">
      <c r="A107" s="40">
        <f t="shared" si="1"/>
        <v>102</v>
      </c>
      <c r="B107" s="42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1"/>
      <c r="AT107" s="33">
        <f t="shared" si="2"/>
        <v>0</v>
      </c>
    </row>
    <row r="108" spans="1:46" ht="15.75">
      <c r="A108" s="40">
        <f t="shared" si="1"/>
        <v>103</v>
      </c>
      <c r="B108" s="42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43"/>
      <c r="P108" s="43"/>
      <c r="Q108" s="43"/>
      <c r="R108" s="43"/>
      <c r="S108" s="43"/>
      <c r="T108" s="43"/>
      <c r="U108" s="43"/>
      <c r="V108" s="77"/>
      <c r="W108" s="76"/>
      <c r="X108" s="77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1"/>
      <c r="AT108" s="33">
        <f t="shared" si="2"/>
        <v>0</v>
      </c>
    </row>
    <row r="109" spans="1:46" ht="15">
      <c r="A109" s="40">
        <f aca="true" t="shared" si="3" ref="A109:A142">A108+1</f>
        <v>104</v>
      </c>
      <c r="B109" s="4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1"/>
      <c r="AT109" s="33">
        <f t="shared" si="2"/>
        <v>0</v>
      </c>
    </row>
    <row r="110" spans="1:46" ht="15">
      <c r="A110" s="40">
        <f t="shared" si="3"/>
        <v>105</v>
      </c>
      <c r="B110" s="42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1"/>
      <c r="AT110" s="33">
        <f t="shared" si="2"/>
        <v>0</v>
      </c>
    </row>
    <row r="111" spans="1:46" ht="15">
      <c r="A111" s="40">
        <f t="shared" si="3"/>
        <v>106</v>
      </c>
      <c r="B111" s="42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1"/>
      <c r="AT111" s="33">
        <f t="shared" si="2"/>
        <v>0</v>
      </c>
    </row>
    <row r="112" spans="1:46" ht="15">
      <c r="A112" s="40">
        <f t="shared" si="3"/>
        <v>107</v>
      </c>
      <c r="B112" s="42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1"/>
      <c r="AT112" s="33">
        <f t="shared" si="2"/>
        <v>0</v>
      </c>
    </row>
    <row r="113" spans="1:46" ht="15">
      <c r="A113" s="40">
        <f t="shared" si="3"/>
        <v>108</v>
      </c>
      <c r="B113" s="42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1"/>
      <c r="AT113" s="33">
        <f t="shared" si="2"/>
        <v>0</v>
      </c>
    </row>
    <row r="114" spans="1:46" ht="15">
      <c r="A114" s="40">
        <f t="shared" si="3"/>
        <v>109</v>
      </c>
      <c r="B114" s="42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1"/>
      <c r="AT114" s="33">
        <f t="shared" si="2"/>
        <v>0</v>
      </c>
    </row>
    <row r="115" spans="1:46" ht="15">
      <c r="A115" s="40">
        <f t="shared" si="3"/>
        <v>110</v>
      </c>
      <c r="B115" s="42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1"/>
      <c r="AT115" s="33">
        <f t="shared" si="2"/>
        <v>0</v>
      </c>
    </row>
    <row r="116" spans="1:46" ht="15">
      <c r="A116" s="40">
        <f t="shared" si="3"/>
        <v>111</v>
      </c>
      <c r="B116" s="42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1"/>
      <c r="AT116" s="33">
        <f t="shared" si="2"/>
        <v>0</v>
      </c>
    </row>
    <row r="117" spans="1:46" ht="15">
      <c r="A117" s="40">
        <f t="shared" si="3"/>
        <v>112</v>
      </c>
      <c r="B117" s="42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1"/>
      <c r="AT117" s="33">
        <f t="shared" si="2"/>
        <v>0</v>
      </c>
    </row>
    <row r="118" spans="1:46" ht="15">
      <c r="A118" s="40">
        <f t="shared" si="3"/>
        <v>113</v>
      </c>
      <c r="B118" s="42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1"/>
      <c r="AT118" s="33">
        <f t="shared" si="2"/>
        <v>0</v>
      </c>
    </row>
    <row r="119" spans="1:46" ht="15">
      <c r="A119" s="40">
        <f t="shared" si="3"/>
        <v>114</v>
      </c>
      <c r="B119" s="42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1"/>
      <c r="AT119" s="33">
        <f t="shared" si="2"/>
        <v>0</v>
      </c>
    </row>
    <row r="120" spans="1:46" ht="15">
      <c r="A120" s="40">
        <f t="shared" si="3"/>
        <v>115</v>
      </c>
      <c r="B120" s="42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1"/>
      <c r="AT120" s="33">
        <f t="shared" si="2"/>
        <v>0</v>
      </c>
    </row>
    <row r="121" spans="1:46" ht="15">
      <c r="A121" s="40">
        <f t="shared" si="3"/>
        <v>116</v>
      </c>
      <c r="B121" s="42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1"/>
      <c r="AT121" s="33">
        <f t="shared" si="2"/>
        <v>0</v>
      </c>
    </row>
    <row r="122" spans="1:46" ht="15">
      <c r="A122" s="40">
        <f t="shared" si="3"/>
        <v>117</v>
      </c>
      <c r="B122" s="42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1"/>
      <c r="AT122" s="33">
        <f t="shared" si="2"/>
        <v>0</v>
      </c>
    </row>
    <row r="123" spans="1:46" ht="15">
      <c r="A123" s="40">
        <f t="shared" si="3"/>
        <v>118</v>
      </c>
      <c r="B123" s="42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1"/>
      <c r="AT123" s="33">
        <f t="shared" si="2"/>
        <v>0</v>
      </c>
    </row>
    <row r="124" spans="1:46" ht="15.75">
      <c r="A124" s="40">
        <f t="shared" si="3"/>
        <v>119</v>
      </c>
      <c r="B124" s="42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43"/>
      <c r="P124" s="43"/>
      <c r="Q124" s="43"/>
      <c r="R124" s="43"/>
      <c r="S124" s="43"/>
      <c r="T124" s="43"/>
      <c r="U124" s="43"/>
      <c r="V124" s="77"/>
      <c r="W124" s="76"/>
      <c r="X124" s="77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1"/>
      <c r="AT124" s="33">
        <f t="shared" si="2"/>
        <v>0</v>
      </c>
    </row>
    <row r="125" spans="1:46" ht="15">
      <c r="A125" s="40">
        <f t="shared" si="3"/>
        <v>120</v>
      </c>
      <c r="B125" s="42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1"/>
      <c r="AT125" s="33">
        <f t="shared" si="2"/>
        <v>0</v>
      </c>
    </row>
    <row r="126" spans="1:46" ht="15">
      <c r="A126" s="40">
        <f t="shared" si="3"/>
        <v>121</v>
      </c>
      <c r="B126" s="42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1"/>
      <c r="AT126" s="33">
        <f t="shared" si="2"/>
        <v>0</v>
      </c>
    </row>
    <row r="127" spans="1:46" ht="15">
      <c r="A127" s="40">
        <f t="shared" si="3"/>
        <v>122</v>
      </c>
      <c r="B127" s="42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1"/>
      <c r="AT127" s="33">
        <f t="shared" si="2"/>
        <v>0</v>
      </c>
    </row>
    <row r="128" spans="1:46" ht="15">
      <c r="A128" s="40">
        <f t="shared" si="3"/>
        <v>123</v>
      </c>
      <c r="B128" s="42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1"/>
      <c r="AT128" s="33">
        <f t="shared" si="2"/>
        <v>0</v>
      </c>
    </row>
    <row r="129" spans="1:46" ht="15">
      <c r="A129" s="40">
        <f t="shared" si="3"/>
        <v>124</v>
      </c>
      <c r="B129" s="42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1"/>
      <c r="AT129" s="33">
        <f t="shared" si="2"/>
        <v>0</v>
      </c>
    </row>
    <row r="130" spans="1:46" ht="15">
      <c r="A130" s="40">
        <f t="shared" si="3"/>
        <v>125</v>
      </c>
      <c r="B130" s="42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1"/>
      <c r="AT130" s="33">
        <f t="shared" si="2"/>
        <v>0</v>
      </c>
    </row>
    <row r="131" spans="1:46" ht="15">
      <c r="A131" s="40">
        <f t="shared" si="3"/>
        <v>126</v>
      </c>
      <c r="B131" s="42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1"/>
      <c r="AT131" s="33">
        <f t="shared" si="2"/>
        <v>0</v>
      </c>
    </row>
    <row r="132" spans="1:46" ht="15">
      <c r="A132" s="40">
        <f t="shared" si="3"/>
        <v>127</v>
      </c>
      <c r="B132" s="42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1"/>
      <c r="AT132" s="33">
        <f t="shared" si="2"/>
        <v>0</v>
      </c>
    </row>
    <row r="133" spans="1:46" ht="15">
      <c r="A133" s="40">
        <f t="shared" si="3"/>
        <v>128</v>
      </c>
      <c r="B133" s="42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1"/>
      <c r="AT133" s="33">
        <f t="shared" si="2"/>
        <v>0</v>
      </c>
    </row>
    <row r="134" spans="1:46" ht="15">
      <c r="A134" s="40">
        <f t="shared" si="3"/>
        <v>129</v>
      </c>
      <c r="B134" s="42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1"/>
      <c r="AT134" s="33">
        <f aca="true" t="shared" si="4" ref="AT134:AT155">+C134-D134+E134-F134+G134-H134+I134-J134+K134-L134+M134-N134+O134-P134+Q134-R134+S134-T134+U134-V134+W134-X134+Y134-Z134+AA134-AB134+AC134-AD134+AE134-AF134+AG134-AH134+AI134-AJ134+AK134-AL134+AM134-AN134+AO134-AP134+AQ134-AR134</f>
        <v>0</v>
      </c>
    </row>
    <row r="135" spans="1:46" ht="15">
      <c r="A135" s="40">
        <f t="shared" si="3"/>
        <v>130</v>
      </c>
      <c r="B135" s="42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1"/>
      <c r="AT135" s="33">
        <f t="shared" si="4"/>
        <v>0</v>
      </c>
    </row>
    <row r="136" spans="1:46" ht="15">
      <c r="A136" s="40">
        <f t="shared" si="3"/>
        <v>131</v>
      </c>
      <c r="B136" s="42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1"/>
      <c r="AT136" s="33">
        <f t="shared" si="4"/>
        <v>0</v>
      </c>
    </row>
    <row r="137" spans="1:46" ht="15">
      <c r="A137" s="40">
        <f t="shared" si="3"/>
        <v>132</v>
      </c>
      <c r="B137" s="42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1"/>
      <c r="AT137" s="33">
        <f t="shared" si="4"/>
        <v>0</v>
      </c>
    </row>
    <row r="138" spans="1:46" ht="15">
      <c r="A138" s="40">
        <f t="shared" si="3"/>
        <v>133</v>
      </c>
      <c r="B138" s="42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1"/>
      <c r="AT138" s="33">
        <f t="shared" si="4"/>
        <v>0</v>
      </c>
    </row>
    <row r="139" spans="1:46" ht="15">
      <c r="A139" s="40">
        <f t="shared" si="3"/>
        <v>134</v>
      </c>
      <c r="B139" s="42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1"/>
      <c r="AT139" s="33">
        <f t="shared" si="4"/>
        <v>0</v>
      </c>
    </row>
    <row r="140" spans="1:46" ht="15">
      <c r="A140" s="40">
        <f t="shared" si="3"/>
        <v>135</v>
      </c>
      <c r="B140" s="42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1"/>
      <c r="AT140" s="33">
        <f t="shared" si="4"/>
        <v>0</v>
      </c>
    </row>
    <row r="141" spans="1:46" ht="15">
      <c r="A141" s="40">
        <f t="shared" si="3"/>
        <v>136</v>
      </c>
      <c r="B141" s="42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1"/>
      <c r="AT141" s="33">
        <f t="shared" si="4"/>
        <v>0</v>
      </c>
    </row>
    <row r="142" spans="1:46" ht="15">
      <c r="A142" s="40">
        <f t="shared" si="3"/>
        <v>137</v>
      </c>
      <c r="B142" s="42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1"/>
      <c r="AT142" s="33">
        <f t="shared" si="4"/>
        <v>0</v>
      </c>
    </row>
    <row r="143" spans="1:46" ht="15">
      <c r="A143" s="40">
        <v>138</v>
      </c>
      <c r="B143" s="42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1"/>
      <c r="AT143" s="33">
        <f t="shared" si="4"/>
        <v>0</v>
      </c>
    </row>
    <row r="144" spans="1:46" ht="15">
      <c r="A144" s="40">
        <v>139</v>
      </c>
      <c r="B144" s="42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1"/>
      <c r="AT144" s="33">
        <f t="shared" si="4"/>
        <v>0</v>
      </c>
    </row>
    <row r="145" spans="1:46" ht="15">
      <c r="A145" s="40">
        <v>140</v>
      </c>
      <c r="B145" s="42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1"/>
      <c r="AT145" s="33">
        <f t="shared" si="4"/>
        <v>0</v>
      </c>
    </row>
    <row r="146" spans="1:46" ht="15">
      <c r="A146" s="40">
        <v>141</v>
      </c>
      <c r="B146" s="42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1"/>
      <c r="AT146" s="33">
        <f t="shared" si="4"/>
        <v>0</v>
      </c>
    </row>
    <row r="147" spans="1:46" ht="15">
      <c r="A147" s="40">
        <v>142</v>
      </c>
      <c r="B147" s="42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1"/>
      <c r="AT147" s="33">
        <f t="shared" si="4"/>
        <v>0</v>
      </c>
    </row>
    <row r="148" spans="1:46" ht="15">
      <c r="A148" s="40">
        <v>143</v>
      </c>
      <c r="B148" s="42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1"/>
      <c r="AT148" s="33">
        <f t="shared" si="4"/>
        <v>0</v>
      </c>
    </row>
    <row r="149" spans="1:46" ht="15">
      <c r="A149" s="40">
        <v>144</v>
      </c>
      <c r="B149" s="42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1"/>
      <c r="AT149" s="33">
        <f t="shared" si="4"/>
        <v>0</v>
      </c>
    </row>
    <row r="150" spans="1:46" ht="15">
      <c r="A150" s="40">
        <v>145</v>
      </c>
      <c r="B150" s="42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1"/>
      <c r="AT150" s="33">
        <f t="shared" si="4"/>
        <v>0</v>
      </c>
    </row>
    <row r="151" spans="1:46" ht="15">
      <c r="A151" s="40">
        <v>146</v>
      </c>
      <c r="B151" s="42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1"/>
      <c r="AT151" s="33">
        <f t="shared" si="4"/>
        <v>0</v>
      </c>
    </row>
    <row r="152" spans="1:46" ht="15">
      <c r="A152" s="40">
        <v>147</v>
      </c>
      <c r="B152" s="42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1"/>
      <c r="AT152" s="33">
        <f t="shared" si="4"/>
        <v>0</v>
      </c>
    </row>
    <row r="153" spans="1:46" ht="15">
      <c r="A153" s="40">
        <v>148</v>
      </c>
      <c r="B153" s="42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1"/>
      <c r="AT153" s="33">
        <f t="shared" si="4"/>
        <v>0</v>
      </c>
    </row>
    <row r="154" spans="1:46" ht="15">
      <c r="A154" s="40">
        <v>149</v>
      </c>
      <c r="B154" s="8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1"/>
      <c r="AT154" s="33">
        <f t="shared" si="4"/>
        <v>0</v>
      </c>
    </row>
    <row r="155" spans="1:46" ht="15.75" thickBot="1">
      <c r="A155" s="40">
        <v>150</v>
      </c>
      <c r="B155" s="8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1"/>
      <c r="AT155" s="33">
        <f t="shared" si="4"/>
        <v>0</v>
      </c>
    </row>
    <row r="156" spans="1:46" ht="24.75" customHeight="1" thickBot="1">
      <c r="A156" s="15"/>
      <c r="B156" s="16"/>
      <c r="C156" s="17">
        <f aca="true" t="shared" si="5" ref="C156:AR156">SUM(C6:C155)</f>
        <v>87310</v>
      </c>
      <c r="D156" s="17">
        <f t="shared" si="5"/>
        <v>87259</v>
      </c>
      <c r="E156" s="17">
        <f t="shared" si="5"/>
        <v>88432.48</v>
      </c>
      <c r="F156" s="17">
        <f t="shared" si="5"/>
        <v>66435.75</v>
      </c>
      <c r="G156" s="17">
        <f t="shared" si="5"/>
        <v>0</v>
      </c>
      <c r="H156" s="17">
        <f t="shared" si="5"/>
        <v>0</v>
      </c>
      <c r="I156" s="17">
        <f t="shared" si="5"/>
        <v>6300</v>
      </c>
      <c r="J156" s="17">
        <f t="shared" si="5"/>
        <v>19260</v>
      </c>
      <c r="K156" s="17">
        <f t="shared" si="5"/>
        <v>26850</v>
      </c>
      <c r="L156" s="17">
        <f t="shared" si="5"/>
        <v>31250</v>
      </c>
      <c r="M156" s="17">
        <f t="shared" si="5"/>
        <v>0</v>
      </c>
      <c r="N156" s="17">
        <f t="shared" si="5"/>
        <v>0</v>
      </c>
      <c r="O156" s="17">
        <f t="shared" si="5"/>
        <v>49150</v>
      </c>
      <c r="P156" s="17">
        <f t="shared" si="5"/>
        <v>49400</v>
      </c>
      <c r="Q156" s="17">
        <f t="shared" si="5"/>
        <v>74166</v>
      </c>
      <c r="R156" s="17">
        <f t="shared" si="5"/>
        <v>84860</v>
      </c>
      <c r="S156" s="17">
        <f t="shared" si="5"/>
        <v>6623</v>
      </c>
      <c r="T156" s="17">
        <f t="shared" si="5"/>
        <v>0</v>
      </c>
      <c r="U156" s="17">
        <f t="shared" si="5"/>
        <v>6000</v>
      </c>
      <c r="V156" s="17">
        <f t="shared" si="5"/>
        <v>0</v>
      </c>
      <c r="W156" s="17">
        <f t="shared" si="5"/>
        <v>0</v>
      </c>
      <c r="X156" s="17">
        <f t="shared" si="5"/>
        <v>1209.8</v>
      </c>
      <c r="Y156" s="17">
        <f t="shared" si="5"/>
        <v>0</v>
      </c>
      <c r="Z156" s="17">
        <f t="shared" si="5"/>
        <v>0</v>
      </c>
      <c r="AA156" s="17">
        <f t="shared" si="5"/>
        <v>0</v>
      </c>
      <c r="AB156" s="17">
        <f t="shared" si="5"/>
        <v>102.68</v>
      </c>
      <c r="AC156" s="17">
        <f t="shared" si="5"/>
        <v>0</v>
      </c>
      <c r="AD156" s="17">
        <f t="shared" si="5"/>
        <v>0</v>
      </c>
      <c r="AE156" s="17">
        <f t="shared" si="5"/>
        <v>0</v>
      </c>
      <c r="AF156" s="17">
        <f t="shared" si="5"/>
        <v>10610</v>
      </c>
      <c r="AG156" s="17">
        <f t="shared" si="5"/>
        <v>1637</v>
      </c>
      <c r="AH156" s="17">
        <f t="shared" si="5"/>
        <v>1600</v>
      </c>
      <c r="AI156" s="17">
        <f t="shared" si="5"/>
        <v>1493.75</v>
      </c>
      <c r="AJ156" s="17">
        <f t="shared" si="5"/>
        <v>0</v>
      </c>
      <c r="AK156" s="17">
        <f t="shared" si="5"/>
        <v>140</v>
      </c>
      <c r="AL156" s="17">
        <f t="shared" si="5"/>
        <v>0</v>
      </c>
      <c r="AM156" s="17">
        <f t="shared" si="5"/>
        <v>0</v>
      </c>
      <c r="AN156" s="17">
        <f t="shared" si="5"/>
        <v>0</v>
      </c>
      <c r="AO156" s="17">
        <f t="shared" si="5"/>
        <v>3450</v>
      </c>
      <c r="AP156" s="17">
        <f t="shared" si="5"/>
        <v>0</v>
      </c>
      <c r="AQ156" s="17">
        <f t="shared" si="5"/>
        <v>435</v>
      </c>
      <c r="AR156" s="17">
        <f t="shared" si="5"/>
        <v>0</v>
      </c>
      <c r="AS156" s="17"/>
      <c r="AT156" s="17">
        <f>SUM(AT6:AT155)</f>
        <v>0</v>
      </c>
    </row>
    <row r="157" spans="1:46" ht="24.75" customHeight="1" thickBot="1">
      <c r="A157" s="18" t="s">
        <v>12</v>
      </c>
      <c r="B157" s="7"/>
      <c r="C157" s="11">
        <f>C5+C156-D156</f>
        <v>8758.5</v>
      </c>
      <c r="D157" s="19"/>
      <c r="E157" s="11">
        <f>E5+E156-F156</f>
        <v>112539.38</v>
      </c>
      <c r="F157" s="20"/>
      <c r="G157" s="14">
        <f>G5+G156-H156</f>
        <v>0</v>
      </c>
      <c r="I157" s="14">
        <f>I5+I156-J156</f>
        <v>6300</v>
      </c>
      <c r="L157" s="21">
        <f>L5-K156+L156</f>
        <v>31250</v>
      </c>
      <c r="N157" s="21">
        <f>N5-M156+N156</f>
        <v>91660.15</v>
      </c>
      <c r="AT157" s="33">
        <f>+C157-D157+E157-F157+G157-H157+I157-J157+K157-L157+M157-N157+O157-P157+Q157-R157+S157-T157+U157-V157+W157-X157+Y157-Z157+AA157-AB157+AC157-AD157+AE157-AF157+AG157-AH157+AI157-AJ157+AK157-AL157+AM157-AN157+AO157-AP157+AQ157-AR157</f>
        <v>4687.7300000000105</v>
      </c>
    </row>
    <row r="158" spans="46:47" ht="15.75">
      <c r="AT158" s="58">
        <f>+O156+Q156+S156+U156+W156+Y156+AA156+AC156+AE156+AG156+AI156+AK156+AM156+AO156+AQ156</f>
        <v>143094.75</v>
      </c>
      <c r="AU158" t="s">
        <v>62</v>
      </c>
    </row>
    <row r="159" spans="46:47" ht="15.75">
      <c r="AT159" s="58">
        <f>+P156+R156+T156+V156+X156+Z156+AB156+AD156+AF156+AH156+AJ156+AL156+AN156+AP156+AR156</f>
        <v>147782.47999999998</v>
      </c>
      <c r="AU159" t="s">
        <v>63</v>
      </c>
    </row>
    <row r="161" spans="46:47" ht="18">
      <c r="AT161" s="60">
        <f>+AT159-AT158</f>
        <v>4687.729999999981</v>
      </c>
      <c r="AU161" s="59" t="s">
        <v>59</v>
      </c>
    </row>
  </sheetData>
  <sheetProtection/>
  <mergeCells count="1">
    <mergeCell ref="AI3:AJ3"/>
  </mergeCells>
  <printOptions/>
  <pageMargins left="0.393" right="0.393" top="0.25" bottom="0.19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0" sqref="F10"/>
    </sheetView>
  </sheetViews>
  <sheetFormatPr defaultColWidth="11.5546875" defaultRowHeight="15"/>
  <cols>
    <col min="1" max="1" width="4.21484375" style="0" customWidth="1"/>
    <col min="2" max="2" width="33.3359375" style="0" customWidth="1"/>
    <col min="3" max="3" width="11.5546875" style="0" customWidth="1"/>
    <col min="4" max="4" width="10.21484375" style="0" customWidth="1"/>
    <col min="5" max="5" width="11.5546875" style="0" customWidth="1"/>
    <col min="6" max="6" width="12.21484375" style="0" customWidth="1"/>
    <col min="7" max="7" width="11.3359375" style="0" customWidth="1"/>
  </cols>
  <sheetData>
    <row r="1" spans="1:7" ht="26.25">
      <c r="A1" s="61" t="s">
        <v>67</v>
      </c>
      <c r="B1" s="62"/>
      <c r="C1" s="62"/>
      <c r="D1" s="62"/>
      <c r="E1" s="62"/>
      <c r="F1" s="62"/>
      <c r="G1" s="62"/>
    </row>
    <row r="2" spans="1:7" ht="15.75" thickBot="1">
      <c r="A2" s="62"/>
      <c r="B2" s="62"/>
      <c r="C2" s="62"/>
      <c r="D2" s="62"/>
      <c r="E2" s="62"/>
      <c r="F2" s="62"/>
      <c r="G2" s="62"/>
    </row>
    <row r="3" spans="1:7" ht="27" thickBot="1">
      <c r="A3" s="62" t="s">
        <v>68</v>
      </c>
      <c r="B3" s="63" t="s">
        <v>1</v>
      </c>
      <c r="C3" s="64" t="s">
        <v>66</v>
      </c>
      <c r="D3" s="65"/>
      <c r="E3" s="64" t="s">
        <v>17</v>
      </c>
      <c r="F3" s="65"/>
      <c r="G3" s="72" t="s">
        <v>65</v>
      </c>
    </row>
    <row r="4" spans="1:7" ht="18">
      <c r="A4" s="62"/>
      <c r="B4" s="87"/>
      <c r="C4" s="87"/>
      <c r="D4" s="88"/>
      <c r="E4" s="87"/>
      <c r="F4" s="87"/>
      <c r="G4" s="89"/>
    </row>
    <row r="5" spans="1:7" ht="18">
      <c r="A5" s="62"/>
      <c r="B5" s="87" t="s">
        <v>90</v>
      </c>
      <c r="C5" s="90"/>
      <c r="D5" s="91">
        <v>6300</v>
      </c>
      <c r="E5" s="90"/>
      <c r="F5" s="90">
        <v>19200</v>
      </c>
      <c r="G5" s="92"/>
    </row>
    <row r="6" spans="1:7" ht="18">
      <c r="A6" s="62"/>
      <c r="B6" s="87"/>
      <c r="C6" s="90"/>
      <c r="D6" s="91"/>
      <c r="E6" s="90"/>
      <c r="F6" s="90"/>
      <c r="G6" s="92"/>
    </row>
    <row r="7" spans="1:7" ht="18">
      <c r="A7" s="62"/>
      <c r="B7" s="87" t="s">
        <v>86</v>
      </c>
      <c r="C7" s="90"/>
      <c r="D7" s="91"/>
      <c r="E7" s="90"/>
      <c r="F7" s="90">
        <v>3450</v>
      </c>
      <c r="G7" s="92"/>
    </row>
    <row r="8" spans="1:7" s="94" customFormat="1" ht="18">
      <c r="A8" s="87"/>
      <c r="B8" s="87" t="s">
        <v>87</v>
      </c>
      <c r="C8" s="90"/>
      <c r="D8" s="90"/>
      <c r="E8" s="90"/>
      <c r="F8" s="90">
        <v>2600</v>
      </c>
      <c r="G8" s="93"/>
    </row>
    <row r="9" spans="1:7" ht="18">
      <c r="A9" s="62"/>
      <c r="B9" s="87" t="s">
        <v>125</v>
      </c>
      <c r="C9" s="66"/>
      <c r="D9" s="95" t="s">
        <v>57</v>
      </c>
      <c r="E9" s="66"/>
      <c r="F9" s="95">
        <v>6000</v>
      </c>
      <c r="G9" s="86"/>
    </row>
    <row r="10" spans="1:7" s="94" customFormat="1" ht="18">
      <c r="A10" s="87"/>
      <c r="B10" s="87"/>
      <c r="C10" s="90"/>
      <c r="D10" s="90"/>
      <c r="E10" s="90"/>
      <c r="F10" s="90"/>
      <c r="G10" s="93"/>
    </row>
    <row r="11" spans="1:7" ht="18">
      <c r="A11" s="62"/>
      <c r="B11" s="84"/>
      <c r="C11" s="66"/>
      <c r="D11" s="66"/>
      <c r="E11" s="66"/>
      <c r="F11" s="66"/>
      <c r="G11" s="86"/>
    </row>
    <row r="12" spans="1:7" ht="18.75" thickBot="1">
      <c r="A12" s="62"/>
      <c r="B12" s="84"/>
      <c r="C12" s="66"/>
      <c r="D12" s="66"/>
      <c r="E12" s="66"/>
      <c r="F12" s="66"/>
      <c r="G12" s="86"/>
    </row>
    <row r="13" spans="1:7" ht="18.75" thickBot="1">
      <c r="A13" s="62"/>
      <c r="B13" s="62"/>
      <c r="C13" s="68"/>
      <c r="D13" s="69">
        <f>SUM(D4:D12)</f>
        <v>6300</v>
      </c>
      <c r="E13" s="68"/>
      <c r="F13" s="69">
        <f>SUM(F5:F12)</f>
        <v>31250</v>
      </c>
      <c r="G13" s="70"/>
    </row>
    <row r="14" spans="1:7" ht="18.75" thickTop="1">
      <c r="A14" s="62"/>
      <c r="B14" s="62"/>
      <c r="C14" s="71"/>
      <c r="D14" s="66"/>
      <c r="E14" s="71"/>
      <c r="F14" s="66"/>
      <c r="G14" s="67"/>
    </row>
    <row r="15" spans="1:7" ht="18">
      <c r="A15" s="62"/>
      <c r="B15" s="62"/>
      <c r="C15" s="71"/>
      <c r="D15" s="66"/>
      <c r="E15" s="71"/>
      <c r="F15" s="66"/>
      <c r="G15" s="67"/>
    </row>
    <row r="16" spans="1:7" ht="18">
      <c r="A16" s="62"/>
      <c r="B16" s="62"/>
      <c r="C16" s="71"/>
      <c r="D16" s="71"/>
      <c r="E16" s="71"/>
      <c r="F16" s="71"/>
      <c r="G16" s="67"/>
    </row>
  </sheetData>
  <sheetProtection/>
  <printOptions/>
  <pageMargins left="1.21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nbf</dc:creator>
  <cp:keywords/>
  <dc:description/>
  <cp:lastModifiedBy>nbf</cp:lastModifiedBy>
  <cp:lastPrinted>2011-02-18T18:53:40Z</cp:lastPrinted>
  <dcterms:created xsi:type="dcterms:W3CDTF">1999-05-06T11:13:21Z</dcterms:created>
  <dcterms:modified xsi:type="dcterms:W3CDTF">2015-01-13T19:07:14Z</dcterms:modified>
  <cp:category/>
  <cp:version/>
  <cp:contentType/>
  <cp:contentStatus/>
</cp:coreProperties>
</file>